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90" yWindow="-75" windowWidth="21495" windowHeight="13455" firstSheet="5" activeTab="10"/>
  </bookViews>
  <sheets>
    <sheet name="企业养老保险基金" sheetId="12" r:id="rId1"/>
    <sheet name="机关事业单位养老保险基金" sheetId="14" r:id="rId2"/>
    <sheet name="失业保险" sheetId="4" r:id="rId3"/>
    <sheet name="城镇职工医疗保险" sheetId="7" r:id="rId4"/>
    <sheet name="工伤保险" sheetId="11" r:id="rId5"/>
    <sheet name="生育保险" sheetId="9" r:id="rId6"/>
    <sheet name="城乡居民医疗保险基金" sheetId="10" r:id="rId7"/>
    <sheet name="城乡居民养老保险" sheetId="6" r:id="rId8"/>
    <sheet name="大病基金" sheetId="13" r:id="rId9"/>
    <sheet name="公务员医疗补助" sheetId="15" r:id="rId10"/>
    <sheet name="职业年金" sheetId="18" r:id="rId11"/>
    <sheet name="Sheet1" sheetId="19" r:id="rId12"/>
    <sheet name="Sheet12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q">[1]国家!#REF!</definedName>
    <definedName name="\z">[2]中央!#REF!</definedName>
    <definedName name="_124sq" localSheetId="7">#REF!</definedName>
    <definedName name="_124sq" localSheetId="6">#REF!</definedName>
    <definedName name="_124sq" localSheetId="3">#REF!</definedName>
    <definedName name="_124sq" localSheetId="8">#REF!</definedName>
    <definedName name="_124sq" localSheetId="4">#REF!</definedName>
    <definedName name="_124sq" localSheetId="9">#REF!</definedName>
    <definedName name="_124sq" localSheetId="1">#REF!</definedName>
    <definedName name="_124sq" localSheetId="0">#REF!</definedName>
    <definedName name="_124sq" localSheetId="5">#REF!</definedName>
    <definedName name="_124sq" localSheetId="2">#REF!</definedName>
    <definedName name="_124sq" localSheetId="10">#REF!</definedName>
    <definedName name="_124sq">#REF!</definedName>
    <definedName name="_212双清" localSheetId="7">#REF!</definedName>
    <definedName name="_212双清" localSheetId="6">#REF!</definedName>
    <definedName name="_212双清" localSheetId="3">#REF!</definedName>
    <definedName name="_212双清" localSheetId="8">#REF!</definedName>
    <definedName name="_212双清" localSheetId="4">#REF!</definedName>
    <definedName name="_212双清" localSheetId="9">#REF!</definedName>
    <definedName name="_212双清" localSheetId="1">#REF!</definedName>
    <definedName name="_212双清" localSheetId="0">#REF!</definedName>
    <definedName name="_212双清" localSheetId="5">#REF!</definedName>
    <definedName name="_212双清" localSheetId="2">#REF!</definedName>
    <definedName name="_212双清" localSheetId="10">#REF!</definedName>
    <definedName name="_212双清">#REF!</definedName>
    <definedName name="_226sq" localSheetId="7">#REF!</definedName>
    <definedName name="_226sq" localSheetId="6">#REF!</definedName>
    <definedName name="_226sq" localSheetId="3">#REF!</definedName>
    <definedName name="_226sq" localSheetId="8">#REF!</definedName>
    <definedName name="_226sq" localSheetId="4">#REF!</definedName>
    <definedName name="_226sq" localSheetId="9">#REF!</definedName>
    <definedName name="_226sq" localSheetId="1">#REF!</definedName>
    <definedName name="_226sq" localSheetId="0">#REF!</definedName>
    <definedName name="_226sq" localSheetId="5">#REF!</definedName>
    <definedName name="_226sq" localSheetId="2">#REF!</definedName>
    <definedName name="_226sq" localSheetId="10">#REF!</definedName>
    <definedName name="_226sq">#REF!</definedName>
    <definedName name="_5双清" localSheetId="7">#REF!</definedName>
    <definedName name="_5双清" localSheetId="6">#REF!</definedName>
    <definedName name="_5双清" localSheetId="3">#REF!</definedName>
    <definedName name="_5双清" localSheetId="8">#REF!</definedName>
    <definedName name="_5双清" localSheetId="4">#REF!</definedName>
    <definedName name="_5双清" localSheetId="9">#REF!</definedName>
    <definedName name="_5双清" localSheetId="1">#REF!</definedName>
    <definedName name="_5双清" localSheetId="0">#REF!</definedName>
    <definedName name="_5双清" localSheetId="5">#REF!</definedName>
    <definedName name="_5双清" localSheetId="2">#REF!</definedName>
    <definedName name="_5双清" localSheetId="10">#REF!</definedName>
    <definedName name="_5双清">#REF!</definedName>
    <definedName name="_Order1" hidden="1">255</definedName>
    <definedName name="_Order2" hidden="1">255</definedName>
    <definedName name="a">#REF!</definedName>
    <definedName name="aa">#REF!</definedName>
    <definedName name="data">#REF!</definedName>
    <definedName name="_xlnm.Database" hidden="1">[3]PKx!$A$1:$AP$622</definedName>
    <definedName name="database2">#REF!</definedName>
    <definedName name="database3">#REF!</definedName>
    <definedName name="gxxe2003">[4]P1012001!$A$6:$E$117</definedName>
    <definedName name="gxxe20032">[5]P1012001!$A$6:$E$117</definedName>
    <definedName name="hhhh">#REF!</definedName>
    <definedName name="kkkk">#REF!</definedName>
    <definedName name="_xlnm.Print_Area" hidden="1">#REF!</definedName>
    <definedName name="Print_Area_MI">[1]国家!#REF!</definedName>
    <definedName name="_xlnm.Print_Titles" hidden="1">#N/A</definedName>
    <definedName name="Sheet1" localSheetId="7">#REF!</definedName>
    <definedName name="Sheet1" localSheetId="6">#REF!</definedName>
    <definedName name="Sheet1" localSheetId="3">#REF!</definedName>
    <definedName name="Sheet1" localSheetId="8">#REF!</definedName>
    <definedName name="Sheet1" localSheetId="4">#REF!</definedName>
    <definedName name="Sheet1" localSheetId="9">#REF!</definedName>
    <definedName name="Sheet1" localSheetId="1">#REF!</definedName>
    <definedName name="Sheet1" localSheetId="0">#REF!</definedName>
    <definedName name="Sheet1" localSheetId="5">#REF!</definedName>
    <definedName name="Sheet1" localSheetId="2">#REF!</definedName>
    <definedName name="Sheet1" localSheetId="10">#REF!</definedName>
    <definedName name="Sheet1">#REF!</definedName>
    <definedName name="sheet33">#REF!</definedName>
    <definedName name="财政供养">#REF!</definedName>
    <definedName name="常常">#REF!</definedName>
    <definedName name="还有">#REF!</definedName>
    <definedName name="汇率">#REF!</definedName>
    <definedName name="全额差额比例">'[6]C01-1'!#REF!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 localSheetId="7">#REF!</definedName>
    <definedName name="双清" localSheetId="6">#REF!</definedName>
    <definedName name="双清" localSheetId="3">#REF!</definedName>
    <definedName name="双清" localSheetId="8">#REF!</definedName>
    <definedName name="双清" localSheetId="4">#REF!</definedName>
    <definedName name="双清" localSheetId="9">#REF!</definedName>
    <definedName name="双清" localSheetId="1">#REF!</definedName>
    <definedName name="双清" localSheetId="0">#REF!</definedName>
    <definedName name="双清" localSheetId="5">#REF!</definedName>
    <definedName name="双清" localSheetId="2">#REF!</definedName>
    <definedName name="双清" localSheetId="10">#REF!</definedName>
    <definedName name="双清">#REF!</definedName>
    <definedName name="双清1231" localSheetId="7">#REF!</definedName>
    <definedName name="双清1231" localSheetId="6">#REF!</definedName>
    <definedName name="双清1231" localSheetId="3">#REF!</definedName>
    <definedName name="双清1231" localSheetId="8">#REF!</definedName>
    <definedName name="双清1231" localSheetId="4">#REF!</definedName>
    <definedName name="双清1231" localSheetId="9">#REF!</definedName>
    <definedName name="双清1231" localSheetId="1">#REF!</definedName>
    <definedName name="双清1231" localSheetId="0">#REF!</definedName>
    <definedName name="双清1231" localSheetId="5">#REF!</definedName>
    <definedName name="双清1231" localSheetId="2">#REF!</definedName>
    <definedName name="双清1231" localSheetId="10">#REF!</definedName>
    <definedName name="双清1231">#REF!</definedName>
    <definedName name="四季度">'[7]C01-1'!#REF!</definedName>
    <definedName name="位次d">[8]四月份月报!#REF!</definedName>
    <definedName name="乡镇办">#REF!</definedName>
    <definedName name="性别">[9]基础编码!$H$2:$H$3</definedName>
    <definedName name="学历">[9]基础编码!$S$2:$S$9</definedName>
    <definedName name="支出">[10]P1012001!$A$6:$E$117</definedName>
  </definedNames>
  <calcPr calcId="125725" calcMode="manual"/>
</workbook>
</file>

<file path=xl/calcChain.xml><?xml version="1.0" encoding="utf-8"?>
<calcChain xmlns="http://schemas.openxmlformats.org/spreadsheetml/2006/main">
  <c r="H36" i="19"/>
  <c r="D37"/>
  <c r="D9"/>
  <c r="D13"/>
  <c r="D12"/>
  <c r="D11"/>
  <c r="G44"/>
  <c r="F44"/>
  <c r="H41"/>
  <c r="H40"/>
  <c r="H39"/>
  <c r="H44" s="1"/>
  <c r="D41"/>
  <c r="D39"/>
  <c r="C44"/>
  <c r="B44"/>
  <c r="D44" s="1"/>
  <c r="H35"/>
  <c r="H34"/>
  <c r="H33"/>
  <c r="H32"/>
  <c r="H31"/>
  <c r="H30"/>
  <c r="F29"/>
  <c r="H29" s="1"/>
  <c r="F27"/>
  <c r="H27" s="1"/>
  <c r="H26"/>
  <c r="H25"/>
  <c r="H23"/>
  <c r="H20"/>
  <c r="H18"/>
  <c r="H17"/>
  <c r="H16"/>
  <c r="H13"/>
  <c r="H11"/>
  <c r="H12"/>
  <c r="H10"/>
  <c r="H6"/>
  <c r="H5"/>
  <c r="D36"/>
  <c r="D35"/>
  <c r="D33"/>
  <c r="D32"/>
  <c r="D31"/>
  <c r="B29"/>
  <c r="D29" s="1"/>
  <c r="B28"/>
  <c r="D28" s="1"/>
  <c r="B27"/>
  <c r="D27" s="1"/>
  <c r="D30"/>
  <c r="D26"/>
  <c r="D23"/>
  <c r="D22"/>
  <c r="D20"/>
  <c r="D18"/>
  <c r="D17"/>
  <c r="D14"/>
  <c r="D15"/>
  <c r="D16"/>
  <c r="D10"/>
  <c r="D8"/>
  <c r="D7"/>
  <c r="D6"/>
  <c r="D5"/>
  <c r="B40" i="16"/>
  <c r="D37"/>
  <c r="D38" s="1"/>
  <c r="D39" s="1"/>
  <c r="D40" s="1"/>
  <c r="B37" i="18"/>
  <c r="E41" i="6"/>
  <c r="B41"/>
  <c r="E40" i="10"/>
  <c r="B40"/>
  <c r="E37" i="7"/>
  <c r="B37"/>
  <c r="E39" i="4"/>
  <c r="B39"/>
  <c r="E40" i="6"/>
  <c r="E39"/>
  <c r="E28"/>
  <c r="B27"/>
  <c r="E39" i="10"/>
  <c r="E38"/>
  <c r="E26"/>
  <c r="B25"/>
  <c r="E35" i="7"/>
  <c r="E36" i="9"/>
  <c r="E23"/>
  <c r="E35" i="18"/>
  <c r="E36" s="1"/>
  <c r="E37" s="1"/>
  <c r="B5" i="14"/>
  <c r="E38" i="4"/>
  <c r="E37"/>
  <c r="C34" i="13"/>
  <c r="C38" i="6"/>
  <c r="C34" i="9"/>
  <c r="C34" i="11"/>
  <c r="C34" i="7"/>
  <c r="C34" i="14"/>
  <c r="C32" i="18"/>
  <c r="C34" s="1"/>
  <c r="C32" i="15"/>
  <c r="C33" s="1"/>
  <c r="B5" i="13"/>
  <c r="E5"/>
  <c r="B9"/>
  <c r="E10"/>
  <c r="B13"/>
  <c r="E16"/>
  <c r="B17"/>
  <c r="E20"/>
  <c r="B21"/>
  <c r="E23"/>
  <c r="B28"/>
  <c r="C32" i="6"/>
  <c r="C32" i="10"/>
  <c r="C37" s="1"/>
  <c r="B10" i="4"/>
  <c r="E10"/>
  <c r="E15"/>
  <c r="C33"/>
  <c r="C34" i="12"/>
  <c r="B34" l="1"/>
</calcChain>
</file>

<file path=xl/sharedStrings.xml><?xml version="1.0" encoding="utf-8"?>
<sst xmlns="http://schemas.openxmlformats.org/spreadsheetml/2006/main" count="935" uniqueCount="169">
  <si>
    <t>预算基金：失业保险基金</t>
  </si>
  <si>
    <t>预算01表
单位：万元</t>
  </si>
  <si>
    <t>社会保险基金收入</t>
  </si>
  <si>
    <t>社会保险基金支出</t>
  </si>
  <si>
    <t>备注</t>
  </si>
  <si>
    <t>项目</t>
  </si>
  <si>
    <t>2015年
预算</t>
  </si>
  <si>
    <t>一、基本养老保险基金收入</t>
  </si>
  <si>
    <t>一、基本养老保险基金支出</t>
  </si>
  <si>
    <t>1、基本养老保险费收入</t>
  </si>
  <si>
    <t>1、基本养老金</t>
  </si>
  <si>
    <t>2、基本养老保险基金财政补贴收入</t>
  </si>
  <si>
    <t>2、医疗补助金</t>
  </si>
  <si>
    <t>3、其他基本养老保险基金收入</t>
  </si>
  <si>
    <t>3、丧葬抚恤补助</t>
  </si>
  <si>
    <t>二、失业保险基金收入</t>
  </si>
  <si>
    <t>4、其他基本养老保险基金支出</t>
  </si>
  <si>
    <t>1、失业保险费收入</t>
  </si>
  <si>
    <t>二、失业保险基金支出</t>
  </si>
  <si>
    <t>2、失业保险基金财政补贴收入</t>
  </si>
  <si>
    <t>1、失业保险金</t>
  </si>
  <si>
    <t>3、其他失业保险基金收入（利息收入）</t>
  </si>
  <si>
    <t>2、医疗保险费</t>
  </si>
  <si>
    <t>三、基本医疗保险基金收入</t>
  </si>
  <si>
    <t>1、基本医疗保险费收入</t>
  </si>
  <si>
    <t>4、职业培训和职业介绍补贴</t>
  </si>
  <si>
    <t>2、基本医疗保险基金财政补贴收入</t>
  </si>
  <si>
    <t>5、其他失业保险基金支出</t>
  </si>
  <si>
    <t>3、其他基本医疗保险基金收入</t>
  </si>
  <si>
    <t>三、基本医疗保险基金支出</t>
  </si>
  <si>
    <t>四、工伤保险基金收入</t>
  </si>
  <si>
    <t>1、基本医疗保险统筹基金</t>
  </si>
  <si>
    <t>1、工伤保险费收入</t>
  </si>
  <si>
    <t>2、医疗保险个人账户基金</t>
  </si>
  <si>
    <t>2、工伤保险基金财政补贴收入</t>
  </si>
  <si>
    <t>3、其他基本医疗保险基金支出</t>
  </si>
  <si>
    <t>3、其他工伤保险基金收入</t>
  </si>
  <si>
    <t>四、工伤保险基金支出</t>
  </si>
  <si>
    <t>五、生育保险基金收入</t>
  </si>
  <si>
    <t>1、工伤保险待遇</t>
  </si>
  <si>
    <t>1、生育保险费收入</t>
  </si>
  <si>
    <t>2、其他工伤保险基金支出</t>
  </si>
  <si>
    <t>2、生育保险基金财政补贴收入</t>
  </si>
  <si>
    <t>五、生育保险基金支出</t>
  </si>
  <si>
    <t>3、其他生育保险基金收入</t>
  </si>
  <si>
    <t>1、生育保险金</t>
  </si>
  <si>
    <t>2、其他生育保险基金支出</t>
  </si>
  <si>
    <t>八、城乡居民基本养老保险基金收入</t>
  </si>
  <si>
    <t>八、城乡居民基本养老保险基金支出</t>
  </si>
  <si>
    <t>1、保险费收入</t>
  </si>
  <si>
    <t>九、其他社会保险基金支出</t>
  </si>
  <si>
    <t>2、其他社会保险基金财政补贴收入</t>
  </si>
  <si>
    <t>3、其他收入</t>
  </si>
  <si>
    <t>本年收入合计</t>
  </si>
  <si>
    <t>本年支出合计</t>
  </si>
  <si>
    <t>预算基金：企业养老保险基金</t>
  </si>
  <si>
    <t>3、其他失业保险基金收入</t>
  </si>
  <si>
    <t>预算基金：机关事业单位养老保险基金</t>
  </si>
  <si>
    <t>3、其他基本养老保险基金收入（利息收入）</t>
  </si>
  <si>
    <t>预算基金：城乡居民基本养老保险基金</t>
  </si>
  <si>
    <t>3、其他基本医疗保险基金收入（利息收入）</t>
  </si>
  <si>
    <t>1、基本医疗保险待遇支出</t>
  </si>
  <si>
    <t>预算基金：生育保险基金</t>
  </si>
  <si>
    <t>3、其他生育保险基金收入（利息收入）</t>
  </si>
  <si>
    <t>预算基金：工伤保险基金</t>
  </si>
  <si>
    <t>预算基金：大病基金</t>
  </si>
  <si>
    <t>预算基金：公务员医疗补助</t>
  </si>
  <si>
    <t>6、其他失业保险基金支出</t>
    <phoneticPr fontId="46" type="noConversion"/>
  </si>
  <si>
    <t>1、收缴收入</t>
    <phoneticPr fontId="46" type="noConversion"/>
  </si>
  <si>
    <t>2、财政补助</t>
    <phoneticPr fontId="46" type="noConversion"/>
  </si>
  <si>
    <t>3、其他收入（利息收入）</t>
    <phoneticPr fontId="46" type="noConversion"/>
  </si>
  <si>
    <t>1、基本医疗保险待遇支出</t>
    <phoneticPr fontId="46" type="noConversion"/>
  </si>
  <si>
    <t>2、购买大病保险支出</t>
    <phoneticPr fontId="46" type="noConversion"/>
  </si>
  <si>
    <t>2、大病保险基金财政补贴收入</t>
    <phoneticPr fontId="46" type="noConversion"/>
  </si>
  <si>
    <t>2016年
预算</t>
    <phoneticPr fontId="46" type="noConversion"/>
  </si>
  <si>
    <t>预算基金：职业年金</t>
    <phoneticPr fontId="46" type="noConversion"/>
  </si>
  <si>
    <t>2017年区级财政社会保险基金预算收支预算总表</t>
    <phoneticPr fontId="46" type="noConversion"/>
  </si>
  <si>
    <t>基本养老保险基金财政补贴收入23万元：按2016年社保工作目标任务要求安排同级财政配套资金19万元，做实个人帐户配套4万。</t>
    <phoneticPr fontId="46" type="noConversion"/>
  </si>
  <si>
    <t>2017年
预算</t>
    <phoneticPr fontId="46" type="noConversion"/>
  </si>
  <si>
    <t>2017年
预算</t>
    <phoneticPr fontId="46" type="noConversion"/>
  </si>
  <si>
    <t>7、上解上级支出</t>
    <phoneticPr fontId="46" type="noConversion"/>
  </si>
  <si>
    <t>4、上级补助收入</t>
    <phoneticPr fontId="46" type="noConversion"/>
  </si>
  <si>
    <t>年终结余</t>
    <phoneticPr fontId="46" type="noConversion"/>
  </si>
  <si>
    <t>本年收支结余</t>
    <phoneticPr fontId="46" type="noConversion"/>
  </si>
  <si>
    <t>上年结余</t>
    <phoneticPr fontId="46" type="noConversion"/>
  </si>
  <si>
    <t>按照文件规定，用人单位按照职工月工资总额的1%缴纳失业保险费，2016年12月区直全额事业单位1850人（不含乡场办），按最低标准每月人平工资2800元计算，2800*12*1850*1%=621600元。实际每年区财政只按排了10万元，失业金支出缺口大，现阶段完全依靠省失业保险调剂金保障失业金的发放。</t>
  </si>
  <si>
    <t>2017年区级财政社会保险基金预算收支预算总表</t>
  </si>
  <si>
    <t>预算基金:职工基本医疗保险基金</t>
    <phoneticPr fontId="46" type="noConversion"/>
  </si>
  <si>
    <t>2017年
预算</t>
  </si>
  <si>
    <t xml:space="preserve">基本养老保险费收入5677：         1、机关事业单位及所有乡场办(编制内）在职工资与津补贴合计18154.4万元*28%=5083万,实际征缴率在92%左右，约为4677万元。  2、各单位补交2016年养老金结算金额约为1000万元。                                  基本养老保险支出：区直行政事业单位及乡场办退休工资及津补贴8573万。  （其中包含原由各单位发放的计入各单位预算的退休人员津补贴，今年由社保所统一发放）       </t>
    <phoneticPr fontId="46" type="noConversion"/>
  </si>
  <si>
    <t>预算基金：城乡居民医疗保险基金</t>
    <phoneticPr fontId="46" type="noConversion"/>
  </si>
  <si>
    <t>七、城乡居民基本养老保险基金收入</t>
    <phoneticPr fontId="46" type="noConversion"/>
  </si>
  <si>
    <t>八、其他社会保险基金收入</t>
    <phoneticPr fontId="46" type="noConversion"/>
  </si>
  <si>
    <t>七、城乡居民基本养老保险基金支出</t>
    <phoneticPr fontId="46" type="noConversion"/>
  </si>
  <si>
    <t>八、其他社会保险基金支出</t>
    <phoneticPr fontId="46" type="noConversion"/>
  </si>
  <si>
    <t>六、城乡居民医疗保险基金支出</t>
    <phoneticPr fontId="46" type="noConversion"/>
  </si>
  <si>
    <t>六、城乡居民医疗保险基金收入</t>
    <phoneticPr fontId="46" type="noConversion"/>
  </si>
  <si>
    <t>七、城乡居民基本养老保险基金收入</t>
    <phoneticPr fontId="46" type="noConversion"/>
  </si>
  <si>
    <t>八、其他社会保险基金收入</t>
    <phoneticPr fontId="46" type="noConversion"/>
  </si>
  <si>
    <t>八、其他社会保险基金支出</t>
    <phoneticPr fontId="46" type="noConversion"/>
  </si>
  <si>
    <t>九、公务员补充医疗支出</t>
    <phoneticPr fontId="46" type="noConversion"/>
  </si>
  <si>
    <t>2017年
预算</t>
    <phoneticPr fontId="46" type="noConversion"/>
  </si>
  <si>
    <t>其他社会保险基金收入中的保险费收入41万元是指大病基金单位缴纳部分（缴纳标准：75元/人/年，按5339人预计），由区财政纳入年初部门预算</t>
    <phoneticPr fontId="46" type="noConversion"/>
  </si>
  <si>
    <t>1、生育医疗费用</t>
    <phoneticPr fontId="46" type="noConversion"/>
  </si>
  <si>
    <t>2、生育津贴支出</t>
    <phoneticPr fontId="46" type="noConversion"/>
  </si>
  <si>
    <t>生育保险基金按在职职工工资与津补贴总额的0.5%计算征收：4702*3544*12*0.5%=100万</t>
    <phoneticPr fontId="46" type="noConversion"/>
  </si>
  <si>
    <t>八、其他社会保险基金收入</t>
    <phoneticPr fontId="46" type="noConversion"/>
  </si>
  <si>
    <t>工伤保险基金由市级统筹，保险费收入135万元是机关事业单位应缴纳部分，缴费标准：2015年省工伤保险最低缴费基数2695元*1%*12月*3847人，由区财政纳入年初预算；另有老工伤人员伤残津贴38.2万/年。合计173.2万元。</t>
    <phoneticPr fontId="46" type="noConversion"/>
  </si>
  <si>
    <t>基本医疗保险费收入3883万元中包括    1、机关事业单位以及乡场办的单位缴纳部分1716万元（8%），由区财政纳入部门年初预算，缴纳标准：（基本工资+津补贴）/月*8%*12*人数）;2、区属困难企业职工基本医疗保险补助143万元（按上年度邵阳市社平工资4430*12*2%*1380人）</t>
    <phoneticPr fontId="46" type="noConversion"/>
  </si>
  <si>
    <t>本年收支结余</t>
    <phoneticPr fontId="46" type="noConversion"/>
  </si>
  <si>
    <t>上年结余</t>
    <phoneticPr fontId="46" type="noConversion"/>
  </si>
  <si>
    <t>年终结余</t>
    <phoneticPr fontId="46" type="noConversion"/>
  </si>
  <si>
    <t>城乡居民医保基金收入包括城乡居民个人自筹收入、财政补贴收入和利息收入。2017年预计统筹收入为11536万元，包括各级财政补贴，区级应负担部分576.25万元（财政补贴标准：460元/人，189122人，区级应负担 30.47元/人）</t>
  </si>
  <si>
    <t>2017年
预算</t>
    <phoneticPr fontId="46" type="noConversion"/>
  </si>
  <si>
    <t>2、个人帐户养老金</t>
    <phoneticPr fontId="46" type="noConversion"/>
  </si>
  <si>
    <t>城乡居民养老保险基金预算财政补贴收入2402万元中包括各级财政配套资金，其中区级配套资金如下：1、个人缴费补助资金区级配套资金36.4万元；2、政府代缴补助12万；3、城乡居民基本养老保险基金基础养老金补助资金区级配套资金55.2万元；4、丧葬补助费10万。区财政2017年按上年同金额安排49.9万，差额63.7万。</t>
    <phoneticPr fontId="46" type="noConversion"/>
  </si>
  <si>
    <t>保险费收入346万元是指公务员医疗补助收入，以公务员单位以及参公单位的在职和退休人员的基本工资为基数，由区财政纳入年初部门预算，补助标准：基本工资（或基本退休工资）/月*5%*12*人数.</t>
    <phoneticPr fontId="46" type="noConversion"/>
  </si>
  <si>
    <t>七、城乡居民基本养老保险基金支出</t>
    <phoneticPr fontId="46" type="noConversion"/>
  </si>
  <si>
    <t>六、城乡居民医疗保险基金收入</t>
    <phoneticPr fontId="46" type="noConversion"/>
  </si>
  <si>
    <t>九、公务员补充医疗</t>
    <phoneticPr fontId="46" type="noConversion"/>
  </si>
  <si>
    <t>九、其他社会保险基金收入</t>
    <phoneticPr fontId="46" type="noConversion"/>
  </si>
  <si>
    <t>十、公务员补充医疗</t>
    <phoneticPr fontId="46" type="noConversion"/>
  </si>
  <si>
    <t>十一、职业年金</t>
    <phoneticPr fontId="46" type="noConversion"/>
  </si>
  <si>
    <t>十、公务员补充医疗支出</t>
    <phoneticPr fontId="46" type="noConversion"/>
  </si>
  <si>
    <t>八、大病保险基金收入</t>
    <phoneticPr fontId="46" type="noConversion"/>
  </si>
  <si>
    <t>八、大病保险基金支出</t>
    <phoneticPr fontId="46" type="noConversion"/>
  </si>
  <si>
    <t>收入总计</t>
    <phoneticPr fontId="46" type="noConversion"/>
  </si>
  <si>
    <t>支出总计</t>
    <phoneticPr fontId="46" type="noConversion"/>
  </si>
  <si>
    <t>收入总计</t>
    <phoneticPr fontId="46" type="noConversion"/>
  </si>
  <si>
    <t>支出总计</t>
    <phoneticPr fontId="46" type="noConversion"/>
  </si>
  <si>
    <t>收入合计</t>
    <phoneticPr fontId="46" type="noConversion"/>
  </si>
  <si>
    <t>支出合计</t>
    <phoneticPr fontId="46" type="noConversion"/>
  </si>
  <si>
    <t>收入合计</t>
    <phoneticPr fontId="46" type="noConversion"/>
  </si>
  <si>
    <t>支出合计</t>
    <phoneticPr fontId="46" type="noConversion"/>
  </si>
  <si>
    <t>3、购买大病保险支出</t>
  </si>
  <si>
    <t>3、利息收入</t>
  </si>
  <si>
    <t>六、城乡居民医疗基金收入</t>
    <phoneticPr fontId="46" type="noConversion"/>
  </si>
  <si>
    <t>六、城乡居民医疗基金支出</t>
    <phoneticPr fontId="46" type="noConversion"/>
  </si>
  <si>
    <t>八、大病互助基金收入</t>
    <phoneticPr fontId="46" type="noConversion"/>
  </si>
  <si>
    <t>九、公务员补充医疗</t>
    <phoneticPr fontId="46" type="noConversion"/>
  </si>
  <si>
    <t>十、职业年金</t>
    <phoneticPr fontId="46" type="noConversion"/>
  </si>
  <si>
    <t>八、大病互助保险基金支出</t>
    <phoneticPr fontId="46" type="noConversion"/>
  </si>
  <si>
    <t>九、公务员补充医疗支出</t>
    <phoneticPr fontId="46" type="noConversion"/>
  </si>
  <si>
    <t>单位：万元</t>
    <phoneticPr fontId="46" type="noConversion"/>
  </si>
  <si>
    <t>4、上级补助收入</t>
    <phoneticPr fontId="46" type="noConversion"/>
  </si>
  <si>
    <t>5、其他失业保险基金支出（上解支出）</t>
    <phoneticPr fontId="46" type="noConversion"/>
  </si>
  <si>
    <t>2、个人帐户</t>
    <phoneticPr fontId="46" type="noConversion"/>
  </si>
  <si>
    <t>2016年
预算</t>
  </si>
  <si>
    <t>增减</t>
  </si>
  <si>
    <t>3、上级补助收入</t>
  </si>
  <si>
    <t>5、失业保险基金上解支出</t>
  </si>
  <si>
    <t>六、城乡居民医疗保险基金收入</t>
  </si>
  <si>
    <t>六、城乡居民医疗保险基金支出</t>
  </si>
  <si>
    <t>七、城乡居民基本养老保险基金收入</t>
  </si>
  <si>
    <t>七、城乡居民基本养老保险基金支出</t>
  </si>
  <si>
    <t>八、大病互助基金收入</t>
  </si>
  <si>
    <t>八、大病互助保险基金支出</t>
  </si>
  <si>
    <t>九、公务员补充医疗</t>
  </si>
  <si>
    <t>九、公务员补充医疗支出</t>
  </si>
  <si>
    <t>十、职业年金</t>
  </si>
  <si>
    <t>收入总计</t>
  </si>
  <si>
    <t>支出总计</t>
  </si>
  <si>
    <t>本年收支结余</t>
    <phoneticPr fontId="46" type="noConversion"/>
  </si>
  <si>
    <t>上年结余收入</t>
    <phoneticPr fontId="46" type="noConversion"/>
  </si>
  <si>
    <t>年终结余</t>
    <phoneticPr fontId="46" type="noConversion"/>
  </si>
  <si>
    <t>2017年区级财政社会保险基金预算收支预算总表</t>
    <phoneticPr fontId="46" type="noConversion"/>
  </si>
  <si>
    <t>2、失业保险财政补助</t>
    <phoneticPr fontId="46" type="noConversion"/>
  </si>
  <si>
    <t>3、利息收入</t>
    <phoneticPr fontId="46" type="noConversion"/>
  </si>
  <si>
    <t>按湘政发2015年38号文件，单位应当为职工建立职业年金制度。    区直机关事业单位及各乡场办工资与津补贴总额18154.4万*4%=726万，实际征缴率为92%左右，726*0.92=668万；非全额拨款事业单位工资基数4658.6*8%=373万；所有人补交的以去年工资总额为基数计算的个人部分约为700万，合计1740万元。      支出98万元为全年预计拨入所有退休人员的退休金额中的年金数。</t>
    <phoneticPr fontId="46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</si>
</sst>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#,##0;\(#,##0\)"/>
    <numFmt numFmtId="177" formatCode="0.0"/>
    <numFmt numFmtId="178" formatCode="0;_琀"/>
    <numFmt numFmtId="179" formatCode="\$#,##0;\(\$#,##0\)"/>
    <numFmt numFmtId="180" formatCode="yyyy&quot;年&quot;m&quot;月&quot;d&quot;日&quot;;@"/>
    <numFmt numFmtId="181" formatCode="_(&quot;$&quot;* #,##0.00_);_(&quot;$&quot;* \(#,##0.00\);_(&quot;$&quot;* &quot;-&quot;??_);_(@_)"/>
    <numFmt numFmtId="182" formatCode="_-* #,##0.00&quot;$&quot;_-;\-* #,##0.00&quot;$&quot;_-;_-* &quot;-&quot;??&quot;$&quot;_-;_-@_-"/>
    <numFmt numFmtId="183" formatCode="_(* #,##0.00_);_(* \(#,##0.00\);_(* &quot;-&quot;??_);_(@_)"/>
    <numFmt numFmtId="184" formatCode="_-&quot;$&quot;* #,##0_-;\-&quot;$&quot;* #,##0_-;_-&quot;$&quot;* &quot;-&quot;_-;_-@_-"/>
    <numFmt numFmtId="185" formatCode="#,##0;\-#,##0;&quot;-&quot;"/>
    <numFmt numFmtId="186" formatCode="\$#,##0.00;\(\$#,##0.00\)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0.00_ "/>
    <numFmt numFmtId="191" formatCode="0_);[Red]\(0\)"/>
    <numFmt numFmtId="192" formatCode="0_ "/>
    <numFmt numFmtId="193" formatCode="#,##0_);[Red]\(#,##0\)"/>
    <numFmt numFmtId="194" formatCode="#,##0_ "/>
  </numFmts>
  <fonts count="72"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i/>
      <sz val="16"/>
      <name val="Helv"/>
      <family val="2"/>
    </font>
    <font>
      <sz val="12"/>
      <name val="Arial"/>
      <family val="2"/>
    </font>
    <font>
      <b/>
      <sz val="11"/>
      <color indexed="63"/>
      <name val="宋体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name val="宋体"/>
      <charset val="134"/>
    </font>
    <font>
      <b/>
      <sz val="12"/>
      <name val="Arial"/>
      <family val="2"/>
    </font>
    <font>
      <sz val="12"/>
      <name val="Helv"/>
      <family val="2"/>
    </font>
    <font>
      <sz val="11"/>
      <color indexed="62"/>
      <name val="宋体"/>
      <charset val="134"/>
    </font>
    <font>
      <sz val="12"/>
      <name val="Courier"/>
      <family val="3"/>
    </font>
    <font>
      <sz val="10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b/>
      <sz val="15"/>
      <color indexed="62"/>
      <name val="宋体"/>
      <charset val="134"/>
    </font>
    <font>
      <sz val="12"/>
      <name val="바탕체"/>
      <family val="3"/>
    </font>
    <font>
      <b/>
      <sz val="18"/>
      <color indexed="62"/>
      <name val="宋体"/>
      <charset val="134"/>
    </font>
    <font>
      <sz val="8"/>
      <name val="Times New Roman"/>
      <family val="1"/>
    </font>
    <font>
      <sz val="11"/>
      <color indexed="10"/>
      <name val="宋体"/>
      <charset val="134"/>
    </font>
    <font>
      <sz val="7"/>
      <name val="Small Fonts"/>
      <family val="2"/>
    </font>
    <font>
      <b/>
      <sz val="11"/>
      <color indexed="42"/>
      <name val="宋体"/>
      <charset val="134"/>
    </font>
    <font>
      <sz val="8"/>
      <name val="Arial"/>
      <family val="2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family val="2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2"/>
      <name val="官帕眉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仿宋_GB2312"/>
      <family val="3"/>
      <charset val="134"/>
    </font>
    <font>
      <b/>
      <sz val="20"/>
      <name val="仿宋_GB2312"/>
      <charset val="134"/>
    </font>
    <font>
      <b/>
      <sz val="16"/>
      <name val="黑体"/>
      <family val="3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0"/>
      <name val="仿宋_GB2312"/>
      <charset val="134"/>
    </font>
    <font>
      <sz val="11"/>
      <color indexed="0"/>
      <name val="仿宋_GB2312"/>
      <charset val="134"/>
    </font>
    <font>
      <sz val="8"/>
      <name val="仿宋_GB231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4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6">
    <xf numFmtId="0" fontId="0" fillId="0" borderId="0">
      <alignment vertical="center"/>
    </xf>
    <xf numFmtId="0" fontId="8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85" fontId="29" fillId="0" borderId="0" applyFill="0" applyBorder="0" applyAlignment="0"/>
    <xf numFmtId="41" fontId="47" fillId="0" borderId="0" applyFont="0" applyFill="0" applyBorder="0" applyAlignment="0" applyProtection="0"/>
    <xf numFmtId="176" fontId="9" fillId="0" borderId="0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6" fontId="9" fillId="0" borderId="0"/>
    <xf numFmtId="0" fontId="6" fillId="0" borderId="0" applyProtection="0"/>
    <xf numFmtId="179" fontId="9" fillId="0" borderId="0"/>
    <xf numFmtId="2" fontId="6" fillId="0" borderId="0" applyProtection="0"/>
    <xf numFmtId="0" fontId="25" fillId="6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7" fillId="0" borderId="0" applyProtection="0"/>
    <xf numFmtId="0" fontId="11" fillId="0" borderId="0" applyProtection="0"/>
    <xf numFmtId="0" fontId="25" fillId="2" borderId="3" applyNumberFormat="0" applyBorder="0" applyAlignment="0" applyProtection="0"/>
    <xf numFmtId="37" fontId="23" fillId="0" borderId="0"/>
    <xf numFmtId="0" fontId="12" fillId="0" borderId="0"/>
    <xf numFmtId="0" fontId="5" fillId="0" borderId="0"/>
    <xf numFmtId="0" fontId="21" fillId="0" borderId="0"/>
    <xf numFmtId="10" fontId="47" fillId="0" borderId="0" applyFont="0" applyFill="0" applyBorder="0" applyAlignment="0" applyProtection="0"/>
    <xf numFmtId="1" fontId="8" fillId="0" borderId="0"/>
    <xf numFmtId="0" fontId="47" fillId="0" borderId="0" applyNumberFormat="0" applyFill="0" applyBorder="0" applyAlignment="0" applyProtection="0"/>
    <xf numFmtId="0" fontId="6" fillId="0" borderId="4" applyProtection="0"/>
    <xf numFmtId="9" fontId="4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>
      <alignment horizontal="distributed" vertical="center" wrapText="1"/>
    </xf>
    <xf numFmtId="0" fontId="32" fillId="11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5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8" applyNumberFormat="0" applyFill="0" applyAlignment="0" applyProtection="0">
      <alignment vertical="center"/>
    </xf>
    <xf numFmtId="180" fontId="47" fillId="0" borderId="0" applyFont="0" applyFill="0" applyBorder="0" applyAlignment="0" applyProtection="0"/>
    <xf numFmtId="0" fontId="31" fillId="2" borderId="9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9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5" fillId="0" borderId="0"/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" borderId="12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1" fontId="10" fillId="0" borderId="3">
      <alignment vertical="center"/>
      <protection locked="0"/>
    </xf>
    <xf numFmtId="0" fontId="14" fillId="0" borderId="0"/>
    <xf numFmtId="177" fontId="10" fillId="0" borderId="3">
      <alignment vertical="center"/>
      <protection locked="0"/>
    </xf>
    <xf numFmtId="0" fontId="8" fillId="0" borderId="0"/>
    <xf numFmtId="0" fontId="47" fillId="4" borderId="13" applyNumberFormat="0" applyFont="0" applyAlignment="0" applyProtection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9" fillId="0" borderId="0"/>
    <xf numFmtId="0" fontId="51" fillId="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3">
      <alignment horizontal="distributed" vertical="center" wrapText="1"/>
    </xf>
    <xf numFmtId="0" fontId="66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68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8" applyNumberFormat="0" applyFill="0" applyAlignment="0" applyProtection="0">
      <alignment vertical="center"/>
    </xf>
    <xf numFmtId="0" fontId="65" fillId="2" borderId="9" applyNumberFormat="0" applyAlignment="0" applyProtection="0">
      <alignment vertical="center"/>
    </xf>
    <xf numFmtId="0" fontId="60" fillId="13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2" borderId="12" applyNumberFormat="0" applyAlignment="0" applyProtection="0">
      <alignment vertical="center"/>
    </xf>
    <xf numFmtId="0" fontId="54" fillId="3" borderId="9" applyNumberFormat="0" applyAlignment="0" applyProtection="0">
      <alignment vertical="center"/>
    </xf>
    <xf numFmtId="1" fontId="53" fillId="0" borderId="3">
      <alignment vertical="center"/>
      <protection locked="0"/>
    </xf>
    <xf numFmtId="177" fontId="53" fillId="0" borderId="3">
      <alignment vertical="center"/>
      <protection locked="0"/>
    </xf>
  </cellStyleXfs>
  <cellXfs count="179">
    <xf numFmtId="0" fontId="0" fillId="0" borderId="0" xfId="0">
      <alignment vertical="center"/>
    </xf>
    <xf numFmtId="0" fontId="36" fillId="0" borderId="0" xfId="61" applyFont="1" applyAlignment="1">
      <alignment vertical="center"/>
    </xf>
    <xf numFmtId="0" fontId="36" fillId="0" borderId="0" xfId="61" applyFont="1" applyAlignment="1">
      <alignment horizontal="center" vertical="center"/>
    </xf>
    <xf numFmtId="0" fontId="36" fillId="0" borderId="0" xfId="61" applyFont="1" applyAlignment="1">
      <alignment vertical="center" shrinkToFit="1"/>
    </xf>
    <xf numFmtId="0" fontId="37" fillId="0" borderId="0" xfId="61" applyFont="1" applyAlignment="1">
      <alignment vertical="center" shrinkToFit="1"/>
    </xf>
    <xf numFmtId="0" fontId="37" fillId="0" borderId="0" xfId="61" applyFont="1" applyAlignment="1">
      <alignment vertical="center"/>
    </xf>
    <xf numFmtId="0" fontId="38" fillId="0" borderId="0" xfId="61" applyFont="1" applyAlignment="1">
      <alignment vertical="center"/>
    </xf>
    <xf numFmtId="0" fontId="40" fillId="0" borderId="0" xfId="61" applyFont="1" applyAlignment="1">
      <alignment vertical="center"/>
    </xf>
    <xf numFmtId="0" fontId="36" fillId="0" borderId="14" xfId="61" applyFont="1" applyBorder="1" applyAlignment="1">
      <alignment vertical="center"/>
    </xf>
    <xf numFmtId="0" fontId="41" fillId="0" borderId="14" xfId="61" applyFont="1" applyBorder="1" applyAlignment="1">
      <alignment horizontal="right" vertical="center" wrapText="1"/>
    </xf>
    <xf numFmtId="0" fontId="36" fillId="0" borderId="3" xfId="62" applyFont="1" applyBorder="1" applyAlignment="1">
      <alignment vertical="center"/>
    </xf>
    <xf numFmtId="0" fontId="36" fillId="0" borderId="3" xfId="62" applyFont="1" applyBorder="1" applyAlignment="1">
      <alignment horizontal="center" vertical="center"/>
    </xf>
    <xf numFmtId="0" fontId="36" fillId="0" borderId="3" xfId="62" applyFont="1" applyBorder="1" applyAlignment="1">
      <alignment horizontal="center" vertical="center" wrapText="1"/>
    </xf>
    <xf numFmtId="190" fontId="36" fillId="0" borderId="3" xfId="62" applyNumberFormat="1" applyFont="1" applyFill="1" applyBorder="1" applyAlignment="1">
      <alignment horizontal="center" vertical="center"/>
    </xf>
    <xf numFmtId="0" fontId="36" fillId="0" borderId="3" xfId="62" applyFont="1" applyBorder="1" applyAlignment="1">
      <alignment vertical="center" shrinkToFit="1"/>
    </xf>
    <xf numFmtId="190" fontId="36" fillId="0" borderId="3" xfId="62" applyNumberFormat="1" applyFont="1" applyFill="1" applyBorder="1" applyAlignment="1">
      <alignment horizontal="center" vertical="center" shrinkToFit="1"/>
    </xf>
    <xf numFmtId="0" fontId="36" fillId="0" borderId="3" xfId="62" applyFont="1" applyFill="1" applyBorder="1" applyAlignment="1">
      <alignment horizontal="center" vertical="center" shrinkToFit="1"/>
    </xf>
    <xf numFmtId="190" fontId="36" fillId="0" borderId="3" xfId="62" applyNumberFormat="1" applyFont="1" applyBorder="1" applyAlignment="1">
      <alignment vertical="center" shrinkToFit="1"/>
    </xf>
    <xf numFmtId="0" fontId="36" fillId="0" borderId="3" xfId="61" applyFont="1" applyBorder="1" applyAlignment="1">
      <alignment vertical="center" shrinkToFit="1"/>
    </xf>
    <xf numFmtId="0" fontId="37" fillId="0" borderId="3" xfId="61" applyFont="1" applyFill="1" applyBorder="1" applyAlignment="1">
      <alignment horizontal="center" vertical="center" shrinkToFit="1"/>
    </xf>
    <xf numFmtId="0" fontId="36" fillId="0" borderId="3" xfId="61" applyFont="1" applyFill="1" applyBorder="1" applyAlignment="1">
      <alignment horizontal="center" vertical="center" shrinkToFit="1"/>
    </xf>
    <xf numFmtId="190" fontId="37" fillId="0" borderId="3" xfId="62" applyNumberFormat="1" applyFont="1" applyBorder="1" applyAlignment="1">
      <alignment vertical="center" shrinkToFit="1"/>
    </xf>
    <xf numFmtId="0" fontId="36" fillId="0" borderId="0" xfId="61" applyFont="1" applyAlignment="1">
      <alignment vertical="center" wrapText="1"/>
    </xf>
    <xf numFmtId="0" fontId="45" fillId="0" borderId="14" xfId="61" applyFont="1" applyBorder="1" applyAlignment="1">
      <alignment horizontal="right" vertical="center" wrapText="1"/>
    </xf>
    <xf numFmtId="0" fontId="37" fillId="0" borderId="3" xfId="62" applyFont="1" applyBorder="1" applyAlignment="1">
      <alignment vertical="center"/>
    </xf>
    <xf numFmtId="0" fontId="47" fillId="0" borderId="0" xfId="0" applyFont="1">
      <alignment vertical="center"/>
    </xf>
    <xf numFmtId="0" fontId="37" fillId="0" borderId="3" xfId="62" applyFont="1" applyBorder="1" applyAlignment="1">
      <alignment vertical="center" shrinkToFit="1"/>
    </xf>
    <xf numFmtId="193" fontId="70" fillId="0" borderId="3" xfId="62" applyNumberFormat="1" applyFont="1" applyBorder="1" applyAlignment="1">
      <alignment horizontal="center" vertical="center" wrapText="1"/>
    </xf>
    <xf numFmtId="193" fontId="70" fillId="0" borderId="3" xfId="62" applyNumberFormat="1" applyFont="1" applyFill="1" applyBorder="1" applyAlignment="1">
      <alignment horizontal="center" vertical="center"/>
    </xf>
    <xf numFmtId="193" fontId="70" fillId="0" borderId="3" xfId="62" applyNumberFormat="1" applyFont="1" applyFill="1" applyBorder="1" applyAlignment="1">
      <alignment horizontal="center" vertical="center" shrinkToFit="1"/>
    </xf>
    <xf numFmtId="193" fontId="69" fillId="0" borderId="3" xfId="62" applyNumberFormat="1" applyFont="1" applyFill="1" applyBorder="1" applyAlignment="1">
      <alignment horizontal="center" vertical="center" shrinkToFit="1"/>
    </xf>
    <xf numFmtId="193" fontId="70" fillId="0" borderId="3" xfId="61" applyNumberFormat="1" applyFont="1" applyBorder="1" applyAlignment="1">
      <alignment vertical="center" shrinkToFit="1"/>
    </xf>
    <xf numFmtId="193" fontId="70" fillId="0" borderId="3" xfId="61" applyNumberFormat="1" applyFont="1" applyFill="1" applyBorder="1" applyAlignment="1">
      <alignment horizontal="center" vertical="center" shrinkToFit="1"/>
    </xf>
    <xf numFmtId="193" fontId="44" fillId="0" borderId="15" xfId="0" applyNumberFormat="1" applyFont="1" applyBorder="1" applyAlignment="1">
      <alignment horizontal="center" vertical="center" shrinkToFit="1"/>
    </xf>
    <xf numFmtId="193" fontId="36" fillId="0" borderId="3" xfId="62" applyNumberFormat="1" applyFont="1" applyFill="1" applyBorder="1" applyAlignment="1">
      <alignment horizontal="center" vertical="center" wrapText="1" shrinkToFit="1"/>
    </xf>
    <xf numFmtId="193" fontId="36" fillId="0" borderId="16" xfId="62" applyNumberFormat="1" applyFont="1" applyFill="1" applyBorder="1" applyAlignment="1">
      <alignment horizontal="center" vertical="center"/>
    </xf>
    <xf numFmtId="193" fontId="36" fillId="0" borderId="16" xfId="62" applyNumberFormat="1" applyFont="1" applyFill="1" applyBorder="1" applyAlignment="1">
      <alignment horizontal="center" vertical="center" shrinkToFit="1"/>
    </xf>
    <xf numFmtId="193" fontId="44" fillId="0" borderId="17" xfId="0" applyNumberFormat="1" applyFont="1" applyBorder="1" applyAlignment="1">
      <alignment horizontal="center" vertical="center" shrinkToFit="1"/>
    </xf>
    <xf numFmtId="193" fontId="36" fillId="0" borderId="16" xfId="61" applyNumberFormat="1" applyFont="1" applyFill="1" applyBorder="1" applyAlignment="1">
      <alignment horizontal="center" vertical="center" shrinkToFit="1"/>
    </xf>
    <xf numFmtId="193" fontId="37" fillId="0" borderId="16" xfId="62" applyNumberFormat="1" applyFont="1" applyFill="1" applyBorder="1" applyAlignment="1">
      <alignment horizontal="center" vertical="center" shrinkToFit="1"/>
    </xf>
    <xf numFmtId="193" fontId="36" fillId="0" borderId="16" xfId="61" applyNumberFormat="1" applyFont="1" applyBorder="1" applyAlignment="1">
      <alignment vertical="center" shrinkToFit="1"/>
    </xf>
    <xf numFmtId="193" fontId="37" fillId="0" borderId="3" xfId="62" applyNumberFormat="1" applyFont="1" applyFill="1" applyBorder="1" applyAlignment="1">
      <alignment horizontal="center" vertical="center"/>
    </xf>
    <xf numFmtId="193" fontId="36" fillId="0" borderId="3" xfId="61" applyNumberFormat="1" applyFont="1" applyBorder="1" applyAlignment="1">
      <alignment horizontal="center" vertical="center" shrinkToFit="1"/>
    </xf>
    <xf numFmtId="194" fontId="37" fillId="0" borderId="3" xfId="62" applyNumberFormat="1" applyFont="1" applyFill="1" applyBorder="1" applyAlignment="1">
      <alignment horizontal="center" vertical="center" shrinkToFit="1"/>
    </xf>
    <xf numFmtId="191" fontId="36" fillId="0" borderId="14" xfId="61" applyNumberFormat="1" applyFont="1" applyBorder="1" applyAlignment="1">
      <alignment vertical="center"/>
    </xf>
    <xf numFmtId="191" fontId="37" fillId="0" borderId="3" xfId="62" applyNumberFormat="1" applyFont="1" applyFill="1" applyBorder="1" applyAlignment="1">
      <alignment horizontal="center" vertical="center" shrinkToFit="1"/>
    </xf>
    <xf numFmtId="191" fontId="38" fillId="0" borderId="0" xfId="61" applyNumberFormat="1" applyFont="1" applyAlignment="1">
      <alignment vertical="center"/>
    </xf>
    <xf numFmtId="0" fontId="37" fillId="0" borderId="0" xfId="61" applyFont="1" applyAlignment="1">
      <alignment horizontal="center" vertical="center" shrinkToFit="1"/>
    </xf>
    <xf numFmtId="190" fontId="37" fillId="0" borderId="3" xfId="61" applyNumberFormat="1" applyFont="1" applyBorder="1" applyAlignment="1">
      <alignment horizontal="center" vertical="center" shrinkToFit="1"/>
    </xf>
    <xf numFmtId="190" fontId="37" fillId="0" borderId="3" xfId="62" applyNumberFormat="1" applyFont="1" applyBorder="1" applyAlignment="1">
      <alignment horizontal="center" vertical="center" shrinkToFit="1"/>
    </xf>
    <xf numFmtId="0" fontId="69" fillId="0" borderId="3" xfId="62" applyFont="1" applyBorder="1" applyAlignment="1">
      <alignment horizontal="center" vertical="center" shrinkToFit="1"/>
    </xf>
    <xf numFmtId="190" fontId="69" fillId="0" borderId="3" xfId="62" applyNumberFormat="1" applyFont="1" applyBorder="1" applyAlignment="1">
      <alignment horizontal="center" vertical="center" shrinkToFit="1"/>
    </xf>
    <xf numFmtId="0" fontId="69" fillId="0" borderId="0" xfId="61" applyFont="1" applyAlignment="1">
      <alignment horizontal="center" vertical="center" shrinkToFit="1"/>
    </xf>
    <xf numFmtId="0" fontId="36" fillId="0" borderId="0" xfId="61" applyFont="1" applyAlignment="1">
      <alignment vertical="center" shrinkToFit="1"/>
    </xf>
    <xf numFmtId="0" fontId="42" fillId="0" borderId="3" xfId="62" applyFont="1" applyBorder="1" applyAlignment="1">
      <alignment horizontal="center" vertical="center" wrapText="1"/>
    </xf>
    <xf numFmtId="0" fontId="36" fillId="0" borderId="3" xfId="62" applyFont="1" applyBorder="1" applyAlignment="1">
      <alignment vertical="center" shrinkToFit="1"/>
    </xf>
    <xf numFmtId="0" fontId="36" fillId="0" borderId="3" xfId="61" applyFont="1" applyBorder="1" applyAlignment="1">
      <alignment vertical="center" shrinkToFit="1"/>
    </xf>
    <xf numFmtId="190" fontId="69" fillId="0" borderId="3" xfId="62" applyNumberFormat="1" applyFont="1" applyBorder="1" applyAlignment="1">
      <alignment vertical="center" shrinkToFit="1"/>
    </xf>
    <xf numFmtId="0" fontId="69" fillId="0" borderId="3" xfId="61" applyFont="1" applyBorder="1" applyAlignment="1">
      <alignment vertical="center" shrinkToFit="1"/>
    </xf>
    <xf numFmtId="190" fontId="70" fillId="0" borderId="3" xfId="62" applyNumberFormat="1" applyFont="1" applyBorder="1" applyAlignment="1">
      <alignment vertical="center" shrinkToFit="1"/>
    </xf>
    <xf numFmtId="0" fontId="70" fillId="0" borderId="3" xfId="61" applyFont="1" applyBorder="1" applyAlignment="1">
      <alignment vertical="center" shrinkToFit="1"/>
    </xf>
    <xf numFmtId="0" fontId="70" fillId="0" borderId="3" xfId="62" applyFont="1" applyBorder="1" applyAlignment="1">
      <alignment vertical="center" shrinkToFit="1"/>
    </xf>
    <xf numFmtId="0" fontId="70" fillId="0" borderId="3" xfId="62" applyFont="1" applyBorder="1" applyAlignment="1">
      <alignment horizontal="center" vertical="center" wrapText="1"/>
    </xf>
    <xf numFmtId="0" fontId="70" fillId="0" borderId="3" xfId="62" applyFont="1" applyBorder="1" applyAlignment="1">
      <alignment horizontal="center" vertical="center"/>
    </xf>
    <xf numFmtId="0" fontId="70" fillId="0" borderId="3" xfId="62" applyFont="1" applyBorder="1" applyAlignment="1">
      <alignment vertical="center"/>
    </xf>
    <xf numFmtId="0" fontId="70" fillId="0" borderId="14" xfId="61" applyFont="1" applyBorder="1" applyAlignment="1">
      <alignment vertical="center"/>
    </xf>
    <xf numFmtId="193" fontId="36" fillId="0" borderId="3" xfId="61" applyNumberFormat="1" applyFont="1" applyBorder="1" applyAlignment="1">
      <alignment vertical="center" shrinkToFit="1"/>
    </xf>
    <xf numFmtId="193" fontId="36" fillId="0" borderId="14" xfId="61" applyNumberFormat="1" applyFont="1" applyBorder="1" applyAlignment="1">
      <alignment vertical="center"/>
    </xf>
    <xf numFmtId="193" fontId="38" fillId="0" borderId="0" xfId="61" applyNumberFormat="1" applyFont="1" applyAlignment="1">
      <alignment vertical="center"/>
    </xf>
    <xf numFmtId="193" fontId="37" fillId="0" borderId="3" xfId="62" applyNumberFormat="1" applyFont="1" applyFill="1" applyBorder="1" applyAlignment="1">
      <alignment horizontal="center" vertical="center" shrinkToFit="1"/>
    </xf>
    <xf numFmtId="193" fontId="36" fillId="0" borderId="3" xfId="61" applyNumberFormat="1" applyFont="1" applyFill="1" applyBorder="1" applyAlignment="1">
      <alignment horizontal="center" vertical="center" shrinkToFit="1"/>
    </xf>
    <xf numFmtId="193" fontId="37" fillId="0" borderId="3" xfId="61" applyNumberFormat="1" applyFont="1" applyFill="1" applyBorder="1" applyAlignment="1">
      <alignment horizontal="center" vertical="center" shrinkToFit="1"/>
    </xf>
    <xf numFmtId="193" fontId="36" fillId="0" borderId="3" xfId="62" applyNumberFormat="1" applyFont="1" applyFill="1" applyBorder="1" applyAlignment="1">
      <alignment horizontal="center" vertical="center" shrinkToFit="1"/>
    </xf>
    <xf numFmtId="193" fontId="36" fillId="0" borderId="3" xfId="62" applyNumberFormat="1" applyFont="1" applyFill="1" applyBorder="1" applyAlignment="1">
      <alignment horizontal="center" vertical="center"/>
    </xf>
    <xf numFmtId="193" fontId="42" fillId="0" borderId="3" xfId="62" applyNumberFormat="1" applyFont="1" applyBorder="1" applyAlignment="1">
      <alignment horizontal="center" vertical="center" wrapText="1"/>
    </xf>
    <xf numFmtId="0" fontId="36" fillId="0" borderId="3" xfId="61" applyFont="1" applyBorder="1" applyAlignment="1">
      <alignment horizontal="left" vertical="center" shrinkToFit="1"/>
    </xf>
    <xf numFmtId="0" fontId="36" fillId="0" borderId="0" xfId="61" applyFont="1" applyAlignment="1">
      <alignment vertical="center" shrinkToFit="1"/>
    </xf>
    <xf numFmtId="0" fontId="36" fillId="0" borderId="3" xfId="62" applyFont="1" applyBorder="1" applyAlignment="1">
      <alignment vertical="center" shrinkToFit="1"/>
    </xf>
    <xf numFmtId="0" fontId="36" fillId="0" borderId="3" xfId="61" applyFont="1" applyBorder="1" applyAlignment="1">
      <alignment vertical="center" shrinkToFit="1"/>
    </xf>
    <xf numFmtId="0" fontId="36" fillId="0" borderId="3" xfId="61" applyFont="1" applyFill="1" applyBorder="1" applyAlignment="1">
      <alignment horizontal="center" vertical="center" shrinkToFit="1"/>
    </xf>
    <xf numFmtId="0" fontId="37" fillId="0" borderId="3" xfId="62" applyFont="1" applyBorder="1" applyAlignment="1">
      <alignment horizontal="center" vertical="center" shrinkToFit="1"/>
    </xf>
    <xf numFmtId="190" fontId="37" fillId="0" borderId="3" xfId="62" applyNumberFormat="1" applyFont="1" applyFill="1" applyBorder="1" applyAlignment="1">
      <alignment horizontal="center" vertical="center" shrinkToFit="1"/>
    </xf>
    <xf numFmtId="190" fontId="37" fillId="0" borderId="3" xfId="62" applyNumberFormat="1" applyFont="1" applyBorder="1" applyAlignment="1">
      <alignment vertical="center" shrinkToFit="1"/>
    </xf>
    <xf numFmtId="0" fontId="37" fillId="0" borderId="3" xfId="61" applyFont="1" applyBorder="1" applyAlignment="1">
      <alignment horizontal="center" vertical="center" shrinkToFit="1"/>
    </xf>
    <xf numFmtId="0" fontId="37" fillId="0" borderId="3" xfId="62" applyFont="1" applyFill="1" applyBorder="1" applyAlignment="1">
      <alignment horizontal="center" vertical="center" shrinkToFit="1"/>
    </xf>
    <xf numFmtId="191" fontId="42" fillId="0" borderId="3" xfId="62" applyNumberFormat="1" applyFont="1" applyBorder="1" applyAlignment="1">
      <alignment horizontal="center" vertical="center" wrapText="1"/>
    </xf>
    <xf numFmtId="191" fontId="36" fillId="0" borderId="3" xfId="62" applyNumberFormat="1" applyFont="1" applyFill="1" applyBorder="1" applyAlignment="1">
      <alignment horizontal="center" vertical="center"/>
    </xf>
    <xf numFmtId="191" fontId="36" fillId="0" borderId="3" xfId="62" applyNumberFormat="1" applyFont="1" applyFill="1" applyBorder="1" applyAlignment="1">
      <alignment horizontal="center" vertical="center" shrinkToFit="1"/>
    </xf>
    <xf numFmtId="191" fontId="36" fillId="0" borderId="3" xfId="61" applyNumberFormat="1" applyFont="1" applyFill="1" applyBorder="1" applyAlignment="1">
      <alignment horizontal="center" vertical="center" shrinkToFit="1"/>
    </xf>
    <xf numFmtId="191" fontId="70" fillId="0" borderId="3" xfId="62" applyNumberFormat="1" applyFont="1" applyBorder="1" applyAlignment="1">
      <alignment horizontal="center" vertical="center" wrapText="1"/>
    </xf>
    <xf numFmtId="191" fontId="70" fillId="0" borderId="3" xfId="62" applyNumberFormat="1" applyFont="1" applyFill="1" applyBorder="1" applyAlignment="1">
      <alignment horizontal="center" vertical="center"/>
    </xf>
    <xf numFmtId="191" fontId="70" fillId="0" borderId="3" xfId="62" applyNumberFormat="1" applyFont="1" applyFill="1" applyBorder="1" applyAlignment="1">
      <alignment horizontal="center" vertical="center" shrinkToFit="1"/>
    </xf>
    <xf numFmtId="191" fontId="69" fillId="0" borderId="3" xfId="61" applyNumberFormat="1" applyFont="1" applyBorder="1" applyAlignment="1">
      <alignment vertical="center" shrinkToFit="1"/>
    </xf>
    <xf numFmtId="191" fontId="70" fillId="0" borderId="3" xfId="61" applyNumberFormat="1" applyFont="1" applyBorder="1" applyAlignment="1">
      <alignment vertical="center" shrinkToFit="1"/>
    </xf>
    <xf numFmtId="191" fontId="69" fillId="0" borderId="3" xfId="62" applyNumberFormat="1" applyFont="1" applyFill="1" applyBorder="1" applyAlignment="1">
      <alignment horizontal="center" vertical="center" shrinkToFit="1"/>
    </xf>
    <xf numFmtId="193" fontId="70" fillId="0" borderId="14" xfId="6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37" fillId="0" borderId="3" xfId="61" applyFont="1" applyBorder="1" applyAlignment="1">
      <alignment horizontal="center" vertical="center"/>
    </xf>
    <xf numFmtId="0" fontId="69" fillId="0" borderId="3" xfId="61" applyFont="1" applyBorder="1" applyAlignment="1">
      <alignment horizontal="center" vertical="center" shrinkToFit="1"/>
    </xf>
    <xf numFmtId="191" fontId="37" fillId="0" borderId="3" xfId="61" applyNumberFormat="1" applyFont="1" applyFill="1" applyBorder="1" applyAlignment="1">
      <alignment horizontal="center" vertical="center" shrinkToFit="1"/>
    </xf>
    <xf numFmtId="0" fontId="47" fillId="0" borderId="3" xfId="0" applyFont="1" applyBorder="1">
      <alignment vertical="center"/>
    </xf>
    <xf numFmtId="191" fontId="36" fillId="0" borderId="3" xfId="62" applyNumberFormat="1" applyFont="1" applyBorder="1" applyAlignment="1">
      <alignment horizontal="center" vertical="center" wrapText="1"/>
    </xf>
    <xf numFmtId="192" fontId="36" fillId="0" borderId="3" xfId="62" applyNumberFormat="1" applyFont="1" applyBorder="1" applyAlignment="1">
      <alignment horizontal="center" vertical="center" wrapText="1"/>
    </xf>
    <xf numFmtId="0" fontId="36" fillId="0" borderId="0" xfId="61" applyFont="1" applyAlignment="1">
      <alignment vertical="center" shrinkToFit="1"/>
    </xf>
    <xf numFmtId="0" fontId="36" fillId="0" borderId="3" xfId="62" applyFont="1" applyBorder="1" applyAlignment="1">
      <alignment vertical="center"/>
    </xf>
    <xf numFmtId="0" fontId="36" fillId="0" borderId="3" xfId="62" applyFont="1" applyBorder="1" applyAlignment="1">
      <alignment horizontal="center" vertical="center"/>
    </xf>
    <xf numFmtId="0" fontId="36" fillId="0" borderId="3" xfId="62" applyFont="1" applyBorder="1" applyAlignment="1">
      <alignment vertical="center" shrinkToFit="1"/>
    </xf>
    <xf numFmtId="0" fontId="36" fillId="0" borderId="3" xfId="61" applyFont="1" applyBorder="1" applyAlignment="1">
      <alignment vertical="center" shrinkToFit="1"/>
    </xf>
    <xf numFmtId="0" fontId="37" fillId="0" borderId="3" xfId="62" applyFont="1" applyBorder="1" applyAlignment="1">
      <alignment horizontal="center" vertical="center" shrinkToFit="1"/>
    </xf>
    <xf numFmtId="0" fontId="37" fillId="0" borderId="3" xfId="61" applyFont="1" applyBorder="1" applyAlignment="1">
      <alignment horizontal="center" vertical="center" shrinkToFit="1"/>
    </xf>
    <xf numFmtId="0" fontId="36" fillId="0" borderId="3" xfId="61" applyFont="1" applyBorder="1" applyAlignment="1">
      <alignment horizontal="center" vertical="center" shrinkToFit="1"/>
    </xf>
    <xf numFmtId="191" fontId="42" fillId="0" borderId="3" xfId="62" applyNumberFormat="1" applyFont="1" applyBorder="1" applyAlignment="1">
      <alignment horizontal="center" vertical="center" wrapText="1"/>
    </xf>
    <xf numFmtId="191" fontId="36" fillId="0" borderId="3" xfId="62" applyNumberFormat="1" applyFont="1" applyFill="1" applyBorder="1" applyAlignment="1">
      <alignment horizontal="center" vertical="center"/>
    </xf>
    <xf numFmtId="191" fontId="36" fillId="0" borderId="3" xfId="62" applyNumberFormat="1" applyFont="1" applyFill="1" applyBorder="1" applyAlignment="1">
      <alignment horizontal="center" vertical="center" shrinkToFit="1"/>
    </xf>
    <xf numFmtId="191" fontId="36" fillId="0" borderId="3" xfId="61" applyNumberFormat="1" applyFont="1" applyFill="1" applyBorder="1" applyAlignment="1">
      <alignment horizontal="center" vertical="center" shrinkToFit="1"/>
    </xf>
    <xf numFmtId="191" fontId="0" fillId="0" borderId="0" xfId="0" applyNumberFormat="1" applyAlignment="1">
      <alignment horizontal="center" vertical="center"/>
    </xf>
    <xf numFmtId="191" fontId="36" fillId="0" borderId="21" xfId="62" applyNumberFormat="1" applyFont="1" applyFill="1" applyBorder="1" applyAlignment="1">
      <alignment horizontal="center" vertical="center" shrinkToFit="1"/>
    </xf>
    <xf numFmtId="0" fontId="42" fillId="0" borderId="21" xfId="62" applyFont="1" applyFill="1" applyBorder="1" applyAlignment="1">
      <alignment vertical="center" shrinkToFit="1"/>
    </xf>
    <xf numFmtId="192" fontId="37" fillId="0" borderId="3" xfId="62" applyNumberFormat="1" applyFont="1" applyFill="1" applyBorder="1" applyAlignment="1">
      <alignment horizontal="center" vertical="center" shrinkToFit="1"/>
    </xf>
    <xf numFmtId="192" fontId="37" fillId="0" borderId="3" xfId="62" applyNumberFormat="1" applyFont="1" applyFill="1" applyBorder="1" applyAlignment="1">
      <alignment horizontal="center" vertical="center"/>
    </xf>
    <xf numFmtId="191" fontId="37" fillId="0" borderId="3" xfId="62" applyNumberFormat="1" applyFont="1" applyFill="1" applyBorder="1" applyAlignment="1">
      <alignment horizontal="center" vertical="center" wrapText="1" shrinkToFit="1"/>
    </xf>
    <xf numFmtId="0" fontId="36" fillId="0" borderId="0" xfId="61" applyFont="1" applyAlignment="1">
      <alignment vertical="center"/>
    </xf>
    <xf numFmtId="0" fontId="36" fillId="0" borderId="0" xfId="61" applyFont="1" applyAlignment="1">
      <alignment horizontal="center" vertical="center"/>
    </xf>
    <xf numFmtId="0" fontId="36" fillId="0" borderId="0" xfId="61" applyFont="1" applyAlignment="1">
      <alignment vertical="center" shrinkToFit="1"/>
    </xf>
    <xf numFmtId="0" fontId="37" fillId="0" borderId="0" xfId="61" applyFont="1" applyAlignment="1">
      <alignment vertical="center" shrinkToFit="1"/>
    </xf>
    <xf numFmtId="0" fontId="38" fillId="0" borderId="0" xfId="61" applyFont="1" applyAlignment="1">
      <alignment vertical="center"/>
    </xf>
    <xf numFmtId="0" fontId="40" fillId="0" borderId="0" xfId="61" applyFont="1" applyAlignment="1">
      <alignment vertical="center"/>
    </xf>
    <xf numFmtId="0" fontId="36" fillId="0" borderId="14" xfId="61" applyFont="1" applyBorder="1" applyAlignment="1">
      <alignment vertical="center"/>
    </xf>
    <xf numFmtId="0" fontId="36" fillId="0" borderId="3" xfId="62" applyFont="1" applyBorder="1" applyAlignment="1">
      <alignment vertical="center" shrinkToFit="1"/>
    </xf>
    <xf numFmtId="0" fontId="36" fillId="0" borderId="0" xfId="61" applyFont="1" applyAlignment="1">
      <alignment vertical="center" wrapText="1"/>
    </xf>
    <xf numFmtId="191" fontId="42" fillId="0" borderId="3" xfId="62" applyNumberFormat="1" applyFont="1" applyBorder="1" applyAlignment="1">
      <alignment horizontal="center" vertical="center" wrapText="1"/>
    </xf>
    <xf numFmtId="191" fontId="36" fillId="0" borderId="3" xfId="62" applyNumberFormat="1" applyFont="1" applyFill="1" applyBorder="1" applyAlignment="1">
      <alignment horizontal="center" vertical="center"/>
    </xf>
    <xf numFmtId="191" fontId="36" fillId="0" borderId="3" xfId="62" applyNumberFormat="1" applyFont="1" applyFill="1" applyBorder="1" applyAlignment="1">
      <alignment horizontal="center" vertical="center" shrinkToFit="1"/>
    </xf>
    <xf numFmtId="191" fontId="36" fillId="0" borderId="3" xfId="61" applyNumberFormat="1" applyFont="1" applyFill="1" applyBorder="1" applyAlignment="1">
      <alignment horizontal="center" vertical="center" shrinkToFit="1"/>
    </xf>
    <xf numFmtId="191" fontId="36" fillId="0" borderId="3" xfId="61" applyNumberFormat="1" applyFont="1" applyBorder="1" applyAlignment="1">
      <alignment horizontal="center" vertical="center" shrinkToFit="1"/>
    </xf>
    <xf numFmtId="0" fontId="42" fillId="0" borderId="3" xfId="62" applyFont="1" applyBorder="1" applyAlignment="1">
      <alignment horizontal="center" vertical="center"/>
    </xf>
    <xf numFmtId="0" fontId="42" fillId="0" borderId="3" xfId="62" applyFont="1" applyBorder="1" applyAlignment="1">
      <alignment vertical="center"/>
    </xf>
    <xf numFmtId="0" fontId="42" fillId="0" borderId="3" xfId="62" applyFont="1" applyBorder="1" applyAlignment="1">
      <alignment vertical="center" shrinkToFit="1"/>
    </xf>
    <xf numFmtId="0" fontId="42" fillId="0" borderId="3" xfId="61" applyFont="1" applyBorder="1" applyAlignment="1">
      <alignment vertical="center" shrinkToFit="1"/>
    </xf>
    <xf numFmtId="0" fontId="71" fillId="0" borderId="3" xfId="62" applyFont="1" applyBorder="1" applyAlignment="1">
      <alignment horizontal="center" vertical="center" shrinkToFit="1"/>
    </xf>
    <xf numFmtId="0" fontId="71" fillId="0" borderId="3" xfId="61" applyFont="1" applyBorder="1" applyAlignment="1">
      <alignment horizontal="center" vertical="center" shrinkToFit="1"/>
    </xf>
    <xf numFmtId="192" fontId="42" fillId="0" borderId="3" xfId="62" applyNumberFormat="1" applyFont="1" applyBorder="1" applyAlignment="1">
      <alignment horizontal="center" vertical="center" wrapText="1"/>
    </xf>
    <xf numFmtId="192" fontId="36" fillId="0" borderId="3" xfId="62" applyNumberFormat="1" applyFont="1" applyFill="1" applyBorder="1" applyAlignment="1">
      <alignment horizontal="center" vertical="center" shrinkToFit="1"/>
    </xf>
    <xf numFmtId="192" fontId="36" fillId="0" borderId="3" xfId="61" applyNumberFormat="1" applyFont="1" applyBorder="1" applyAlignment="1">
      <alignment vertical="center" shrinkToFit="1"/>
    </xf>
    <xf numFmtId="192" fontId="37" fillId="0" borderId="3" xfId="61" applyNumberFormat="1" applyFont="1" applyBorder="1" applyAlignment="1">
      <alignment horizontal="center" vertical="center" shrinkToFit="1"/>
    </xf>
    <xf numFmtId="192" fontId="37" fillId="0" borderId="14" xfId="61" applyNumberFormat="1" applyFont="1" applyBorder="1" applyAlignment="1">
      <alignment vertical="center"/>
    </xf>
    <xf numFmtId="192" fontId="36" fillId="0" borderId="3" xfId="62" applyNumberFormat="1" applyFont="1" applyFill="1" applyBorder="1" applyAlignment="1">
      <alignment horizontal="center" vertical="center"/>
    </xf>
    <xf numFmtId="192" fontId="36" fillId="0" borderId="14" xfId="61" applyNumberFormat="1" applyFont="1" applyBorder="1" applyAlignment="1">
      <alignment horizontal="center" vertical="center"/>
    </xf>
    <xf numFmtId="192" fontId="36" fillId="0" borderId="3" xfId="61" applyNumberFormat="1" applyFont="1" applyBorder="1" applyAlignment="1">
      <alignment horizontal="center" vertical="center" shrinkToFit="1"/>
    </xf>
    <xf numFmtId="192" fontId="37" fillId="0" borderId="3" xfId="61" applyNumberFormat="1" applyFont="1" applyFill="1" applyBorder="1" applyAlignment="1">
      <alignment horizontal="center" vertical="center" shrinkToFit="1"/>
    </xf>
    <xf numFmtId="0" fontId="37" fillId="0" borderId="14" xfId="61" applyFont="1" applyBorder="1" applyAlignment="1">
      <alignment vertical="center"/>
    </xf>
    <xf numFmtId="0" fontId="41" fillId="0" borderId="19" xfId="61" applyNumberFormat="1" applyFont="1" applyFill="1" applyBorder="1" applyAlignment="1">
      <alignment horizontal="center" vertical="center" wrapText="1" shrinkToFit="1"/>
    </xf>
    <xf numFmtId="0" fontId="41" fillId="0" borderId="21" xfId="61" applyNumberFormat="1" applyFont="1" applyFill="1" applyBorder="1" applyAlignment="1">
      <alignment horizontal="center" vertical="center" wrapText="1" shrinkToFit="1"/>
    </xf>
    <xf numFmtId="0" fontId="39" fillId="0" borderId="0" xfId="61" applyFont="1" applyAlignment="1">
      <alignment horizontal="center" vertical="center"/>
    </xf>
    <xf numFmtId="0" fontId="37" fillId="0" borderId="14" xfId="61" applyFont="1" applyBorder="1" applyAlignment="1">
      <alignment vertical="center"/>
    </xf>
    <xf numFmtId="0" fontId="36" fillId="0" borderId="16" xfId="62" applyFont="1" applyBorder="1" applyAlignment="1">
      <alignment horizontal="center" vertical="center"/>
    </xf>
    <xf numFmtId="0" fontId="36" fillId="0" borderId="18" xfId="62" applyFont="1" applyBorder="1" applyAlignment="1">
      <alignment horizontal="center" vertical="center"/>
    </xf>
    <xf numFmtId="0" fontId="36" fillId="0" borderId="19" xfId="61" applyFont="1" applyBorder="1" applyAlignment="1">
      <alignment horizontal="center" vertical="center"/>
    </xf>
    <xf numFmtId="0" fontId="36" fillId="0" borderId="20" xfId="61" applyFont="1" applyBorder="1" applyAlignment="1">
      <alignment horizontal="center" vertical="center"/>
    </xf>
    <xf numFmtId="0" fontId="41" fillId="0" borderId="3" xfId="61" applyNumberFormat="1" applyFont="1" applyFill="1" applyBorder="1" applyAlignment="1">
      <alignment horizontal="center" vertical="center" wrapText="1" shrinkToFit="1"/>
    </xf>
    <xf numFmtId="0" fontId="36" fillId="0" borderId="19" xfId="61" applyNumberFormat="1" applyFont="1" applyFill="1" applyBorder="1" applyAlignment="1">
      <alignment horizontal="center" vertical="center" wrapText="1"/>
    </xf>
    <xf numFmtId="0" fontId="36" fillId="0" borderId="21" xfId="61" applyNumberFormat="1" applyFont="1" applyFill="1" applyBorder="1" applyAlignment="1">
      <alignment horizontal="center" vertical="center" wrapText="1"/>
    </xf>
    <xf numFmtId="0" fontId="36" fillId="0" borderId="20" xfId="61" applyNumberFormat="1" applyFont="1" applyFill="1" applyBorder="1" applyAlignment="1">
      <alignment horizontal="center" vertical="center" wrapText="1"/>
    </xf>
    <xf numFmtId="0" fontId="36" fillId="0" borderId="14" xfId="61" applyFont="1" applyBorder="1" applyAlignment="1">
      <alignment vertical="center"/>
    </xf>
    <xf numFmtId="0" fontId="37" fillId="0" borderId="16" xfId="62" applyFont="1" applyBorder="1" applyAlignment="1">
      <alignment horizontal="center" vertical="center"/>
    </xf>
    <xf numFmtId="0" fontId="37" fillId="0" borderId="18" xfId="62" applyFont="1" applyBorder="1" applyAlignment="1">
      <alignment horizontal="center" vertical="center"/>
    </xf>
    <xf numFmtId="0" fontId="36" fillId="0" borderId="3" xfId="61" applyNumberFormat="1" applyFont="1" applyFill="1" applyBorder="1" applyAlignment="1">
      <alignment horizontal="center" vertical="center" wrapText="1"/>
    </xf>
    <xf numFmtId="0" fontId="36" fillId="0" borderId="3" xfId="61" applyFont="1" applyBorder="1" applyAlignment="1">
      <alignment horizontal="center" vertical="center" wrapText="1"/>
    </xf>
    <xf numFmtId="0" fontId="43" fillId="0" borderId="3" xfId="56" applyFont="1" applyBorder="1" applyAlignment="1">
      <alignment horizontal="center" vertical="center" wrapText="1" shrinkToFit="1"/>
    </xf>
    <xf numFmtId="0" fontId="36" fillId="0" borderId="3" xfId="62" applyFont="1" applyBorder="1" applyAlignment="1">
      <alignment horizontal="center" vertical="center"/>
    </xf>
    <xf numFmtId="0" fontId="36" fillId="0" borderId="3" xfId="61" applyFont="1" applyBorder="1" applyAlignment="1">
      <alignment horizontal="center" vertical="center"/>
    </xf>
    <xf numFmtId="0" fontId="69" fillId="0" borderId="14" xfId="61" applyFont="1" applyBorder="1" applyAlignment="1">
      <alignment vertical="center"/>
    </xf>
    <xf numFmtId="0" fontId="70" fillId="0" borderId="16" xfId="62" applyFont="1" applyBorder="1" applyAlignment="1">
      <alignment horizontal="center" vertical="center"/>
    </xf>
    <xf numFmtId="0" fontId="70" fillId="0" borderId="18" xfId="62" applyFont="1" applyBorder="1" applyAlignment="1">
      <alignment horizontal="center" vertical="center"/>
    </xf>
    <xf numFmtId="0" fontId="36" fillId="0" borderId="2" xfId="62" applyFont="1" applyBorder="1" applyAlignment="1">
      <alignment horizontal="center" vertical="center"/>
    </xf>
    <xf numFmtId="192" fontId="36" fillId="0" borderId="14" xfId="61" applyNumberFormat="1" applyFont="1" applyBorder="1" applyAlignment="1">
      <alignment horizontal="center" vertical="center"/>
    </xf>
  </cellXfs>
  <cellStyles count="156">
    <cellStyle name="?鹎%U龡&amp;H齲_x0001_C铣_x0014__x0007__x0001__x0001_" xfId="1"/>
    <cellStyle name="20% - 强调文字颜色 1" xfId="2" builtinId="30" customBuiltin="1"/>
    <cellStyle name="20% - 强调文字颜色 1 2" xfId="108"/>
    <cellStyle name="20% - 强调文字颜色 2" xfId="3" builtinId="34" customBuiltin="1"/>
    <cellStyle name="20% - 强调文字颜色 2 2" xfId="109"/>
    <cellStyle name="20% - 强调文字颜色 3" xfId="4" builtinId="38" customBuiltin="1"/>
    <cellStyle name="20% - 强调文字颜色 3 2" xfId="110"/>
    <cellStyle name="20% - 强调文字颜色 4" xfId="5" builtinId="42" customBuiltin="1"/>
    <cellStyle name="20% - 强调文字颜色 4 2" xfId="111"/>
    <cellStyle name="20% - 强调文字颜色 5" xfId="6" builtinId="46" customBuiltin="1"/>
    <cellStyle name="20% - 强调文字颜色 5 2" xfId="112"/>
    <cellStyle name="20% - 强调文字颜色 6" xfId="7" builtinId="50" customBuiltin="1"/>
    <cellStyle name="20% - 强调文字颜色 6 2" xfId="113"/>
    <cellStyle name="40% - 强调文字颜色 1" xfId="8" builtinId="31" customBuiltin="1"/>
    <cellStyle name="40% - 强调文字颜色 1 2" xfId="114"/>
    <cellStyle name="40% - 强调文字颜色 2" xfId="9" builtinId="35" customBuiltin="1"/>
    <cellStyle name="40% - 强调文字颜色 2 2" xfId="115"/>
    <cellStyle name="40% - 强调文字颜色 3" xfId="10" builtinId="39" customBuiltin="1"/>
    <cellStyle name="40% - 强调文字颜色 3 2" xfId="116"/>
    <cellStyle name="40% - 强调文字颜色 4" xfId="11" builtinId="43" customBuiltin="1"/>
    <cellStyle name="40% - 强调文字颜色 4 2" xfId="117"/>
    <cellStyle name="40% - 强调文字颜色 5" xfId="12" builtinId="47" customBuiltin="1"/>
    <cellStyle name="40% - 强调文字颜色 5 2" xfId="118"/>
    <cellStyle name="40% - 强调文字颜色 6" xfId="13" builtinId="51" customBuiltin="1"/>
    <cellStyle name="40% - 强调文字颜色 6 2" xfId="119"/>
    <cellStyle name="60% - 强调文字颜色 1" xfId="14" builtinId="32" customBuiltin="1"/>
    <cellStyle name="60% - 强调文字颜色 1 2" xfId="120"/>
    <cellStyle name="60% - 强调文字颜色 2" xfId="15" builtinId="36" customBuiltin="1"/>
    <cellStyle name="60% - 强调文字颜色 2 2" xfId="121"/>
    <cellStyle name="60% - 强调文字颜色 3" xfId="16" builtinId="40" customBuiltin="1"/>
    <cellStyle name="60% - 强调文字颜色 3 2" xfId="122"/>
    <cellStyle name="60% - 强调文字颜色 4" xfId="17" builtinId="44" customBuiltin="1"/>
    <cellStyle name="60% - 强调文字颜色 4 2" xfId="123"/>
    <cellStyle name="60% - 强调文字颜色 5" xfId="18" builtinId="48" customBuiltin="1"/>
    <cellStyle name="60% - 强调文字颜色 5 2" xfId="124"/>
    <cellStyle name="60% - 强调文字颜色 6" xfId="19" builtinId="52" customBuiltin="1"/>
    <cellStyle name="60% - 强调文字颜色 6 2" xfId="125"/>
    <cellStyle name="Calc Currency (0)" xfId="20"/>
    <cellStyle name="Comma [0]" xfId="21"/>
    <cellStyle name="comma zerodec" xfId="22"/>
    <cellStyle name="Comma_1995" xfId="23"/>
    <cellStyle name="Currency [0]" xfId="24"/>
    <cellStyle name="Currency_1995" xfId="25"/>
    <cellStyle name="Currency1" xfId="26"/>
    <cellStyle name="Date" xfId="27"/>
    <cellStyle name="Dollar (zero dec)" xfId="28"/>
    <cellStyle name="Fixed" xfId="29"/>
    <cellStyle name="Grey" xfId="30"/>
    <cellStyle name="Header1" xfId="31"/>
    <cellStyle name="Header2" xfId="32"/>
    <cellStyle name="HEADING1" xfId="33"/>
    <cellStyle name="HEADING2" xfId="34"/>
    <cellStyle name="Input [yellow]" xfId="35"/>
    <cellStyle name="no dec" xfId="36"/>
    <cellStyle name="Norma,_laroux_4_营业在建 (2)_E21" xfId="37"/>
    <cellStyle name="Normal - Style1" xfId="38"/>
    <cellStyle name="Normal_#10-Headcount" xfId="39"/>
    <cellStyle name="Percent [2]" xfId="40"/>
    <cellStyle name="Percent_laroux" xfId="41"/>
    <cellStyle name="RowLevel_0" xfId="42"/>
    <cellStyle name="Total" xfId="43"/>
    <cellStyle name="百分比 2" xfId="44"/>
    <cellStyle name="标题" xfId="45" builtinId="15" customBuiltin="1"/>
    <cellStyle name="标题 1" xfId="46" builtinId="16" customBuiltin="1"/>
    <cellStyle name="标题 1 2" xfId="127"/>
    <cellStyle name="标题 2" xfId="47" builtinId="17" customBuiltin="1"/>
    <cellStyle name="标题 2 2" xfId="128"/>
    <cellStyle name="标题 3" xfId="48" builtinId="18" customBuiltin="1"/>
    <cellStyle name="标题 3 2" xfId="129"/>
    <cellStyle name="标题 4" xfId="49" builtinId="19" customBuiltin="1"/>
    <cellStyle name="标题 4 2" xfId="130"/>
    <cellStyle name="标题 5" xfId="126"/>
    <cellStyle name="表标题" xfId="50"/>
    <cellStyle name="表标题 2" xfId="131"/>
    <cellStyle name="差" xfId="51" builtinId="27" customBuiltin="1"/>
    <cellStyle name="差 2" xfId="132"/>
    <cellStyle name="常规" xfId="0" builtinId="0"/>
    <cellStyle name="常规 10" xfId="52"/>
    <cellStyle name="常规 2" xfId="53"/>
    <cellStyle name="常规 3" xfId="54"/>
    <cellStyle name="常规 4" xfId="55"/>
    <cellStyle name="常规 4 2" xfId="133"/>
    <cellStyle name="常规 5" xfId="56"/>
    <cellStyle name="常规 6" xfId="57"/>
    <cellStyle name="常规 6 2" xfId="134"/>
    <cellStyle name="常规 7" xfId="58"/>
    <cellStyle name="常规 8" xfId="59"/>
    <cellStyle name="常规 9" xfId="60"/>
    <cellStyle name="常规_2010年部门预算表格" xfId="61"/>
    <cellStyle name="常规_Sheet2" xfId="62"/>
    <cellStyle name="超级链接" xfId="63"/>
    <cellStyle name="超级链接 2" xfId="135"/>
    <cellStyle name="分级显示行_1_13区汇总" xfId="64"/>
    <cellStyle name="归盒啦_95" xfId="65"/>
    <cellStyle name="好" xfId="66" builtinId="26" customBuiltin="1"/>
    <cellStyle name="好 2" xfId="136"/>
    <cellStyle name="后继超级链接" xfId="67"/>
    <cellStyle name="后继超级链接 2" xfId="137"/>
    <cellStyle name="后继超链接" xfId="68"/>
    <cellStyle name="后继超链接 2" xfId="138"/>
    <cellStyle name="汇总" xfId="69" builtinId="25" customBuiltin="1"/>
    <cellStyle name="汇总 2" xfId="139"/>
    <cellStyle name="货币 2" xfId="70"/>
    <cellStyle name="计算" xfId="71" builtinId="22" customBuiltin="1"/>
    <cellStyle name="计算 2" xfId="140"/>
    <cellStyle name="检查单元格" xfId="72" builtinId="23" customBuiltin="1"/>
    <cellStyle name="检查单元格 2" xfId="141"/>
    <cellStyle name="解释性文本" xfId="73" builtinId="53" customBuiltin="1"/>
    <cellStyle name="解释性文本 2" xfId="142"/>
    <cellStyle name="警告文本" xfId="74" builtinId="11" customBuiltin="1"/>
    <cellStyle name="警告文本 2" xfId="143"/>
    <cellStyle name="链接单元格" xfId="75" builtinId="24" customBuiltin="1"/>
    <cellStyle name="链接单元格 2" xfId="144"/>
    <cellStyle name="霓付 [0]_ +Foil &amp; -FOIL &amp; PAPER" xfId="76"/>
    <cellStyle name="霓付_ +Foil &amp; -FOIL &amp; PAPER" xfId="77"/>
    <cellStyle name="烹拳 [0]_ +Foil &amp; -FOIL &amp; PAPER" xfId="78"/>
    <cellStyle name="烹拳_ +Foil &amp; -FOIL &amp; PAPER" xfId="79"/>
    <cellStyle name="普通_ 白土" xfId="80"/>
    <cellStyle name="千分位[0]_ 白土" xfId="81"/>
    <cellStyle name="千分位_ 白土" xfId="82"/>
    <cellStyle name="千位[0]_(人代会用)" xfId="83"/>
    <cellStyle name="千位_(人代会用)" xfId="84"/>
    <cellStyle name="千位分隔[0] 2" xfId="85"/>
    <cellStyle name="千位分隔[0] 3" xfId="86"/>
    <cellStyle name="千位分季_新建 Microsoft Excel 工作表" xfId="87"/>
    <cellStyle name="钎霖_4岿角利" xfId="88"/>
    <cellStyle name="强调文字颜色 1" xfId="89" builtinId="29" customBuiltin="1"/>
    <cellStyle name="强调文字颜色 1 2" xfId="145"/>
    <cellStyle name="强调文字颜色 2" xfId="90" builtinId="33" customBuiltin="1"/>
    <cellStyle name="强调文字颜色 2 2" xfId="146"/>
    <cellStyle name="强调文字颜色 3" xfId="91" builtinId="37" customBuiltin="1"/>
    <cellStyle name="强调文字颜色 3 2" xfId="147"/>
    <cellStyle name="强调文字颜色 4" xfId="92" builtinId="41" customBuiltin="1"/>
    <cellStyle name="强调文字颜色 4 2" xfId="148"/>
    <cellStyle name="强调文字颜色 5" xfId="93" builtinId="45" customBuiltin="1"/>
    <cellStyle name="强调文字颜色 5 2" xfId="149"/>
    <cellStyle name="强调文字颜色 6" xfId="94" builtinId="49" customBuiltin="1"/>
    <cellStyle name="强调文字颜色 6 2" xfId="150"/>
    <cellStyle name="适中" xfId="95" builtinId="28" customBuiltin="1"/>
    <cellStyle name="适中 2" xfId="151"/>
    <cellStyle name="输出" xfId="96" builtinId="21" customBuiltin="1"/>
    <cellStyle name="输出 2" xfId="152"/>
    <cellStyle name="输入" xfId="97" builtinId="20" customBuiltin="1"/>
    <cellStyle name="输入 2" xfId="153"/>
    <cellStyle name="数字" xfId="98"/>
    <cellStyle name="数字 2" xfId="154"/>
    <cellStyle name="未定义" xfId="99"/>
    <cellStyle name="小数" xfId="100"/>
    <cellStyle name="小数 2" xfId="155"/>
    <cellStyle name="样式 1" xfId="101"/>
    <cellStyle name="注释" xfId="102" builtinId="10" customBuiltin="1"/>
    <cellStyle name="콤마 [0]_BOILER-CO1" xfId="103"/>
    <cellStyle name="콤마_BOILER-CO1" xfId="104"/>
    <cellStyle name="통화 [0]_BOILER-CO1" xfId="105"/>
    <cellStyle name="통화_BOILER-CO1" xfId="106"/>
    <cellStyle name="표준_0N-HANDLING " xfId="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08;&#24180;&#24230;&#37096;&#38376;&#39044;&#31639;&#34920;&#65288;&#23450;&#31295;&#65289;/bugdet-server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8"/>
  <sheetViews>
    <sheetView showGridLines="0" topLeftCell="A28" zoomScale="115" workbookViewId="0">
      <selection activeCell="I45" sqref="I45"/>
    </sheetView>
  </sheetViews>
  <sheetFormatPr defaultColWidth="9" defaultRowHeight="14.25"/>
  <cols>
    <col min="1" max="1" width="29.875" style="6" customWidth="1"/>
    <col min="2" max="2" width="10.5" style="68" customWidth="1"/>
    <col min="3" max="3" width="0.25" style="6" customWidth="1"/>
    <col min="4" max="4" width="23.625" style="6" customWidth="1"/>
    <col min="5" max="5" width="12.375" style="46" customWidth="1"/>
    <col min="6" max="6" width="12" style="6" customWidth="1"/>
    <col min="7" max="255" width="9" style="6" customWidth="1"/>
  </cols>
  <sheetData>
    <row r="1" spans="1:23" ht="34.5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7.5" customHeight="1">
      <c r="A2" s="157" t="s">
        <v>55</v>
      </c>
      <c r="B2" s="157"/>
      <c r="C2" s="8"/>
      <c r="D2" s="8"/>
      <c r="E2" s="44"/>
      <c r="F2" s="23" t="s">
        <v>1</v>
      </c>
    </row>
    <row r="3" spans="1:23" s="2" customFormat="1" ht="19.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30.75" customHeight="1">
      <c r="A4" s="11" t="s">
        <v>5</v>
      </c>
      <c r="B4" s="74" t="s">
        <v>78</v>
      </c>
      <c r="C4" s="12" t="s">
        <v>6</v>
      </c>
      <c r="D4" s="11" t="s">
        <v>5</v>
      </c>
      <c r="E4" s="85" t="s">
        <v>78</v>
      </c>
      <c r="F4" s="161"/>
    </row>
    <row r="5" spans="1:23" s="1" customFormat="1" ht="19.5" customHeight="1">
      <c r="A5" s="10" t="s">
        <v>7</v>
      </c>
      <c r="B5" s="73">
        <v>23</v>
      </c>
      <c r="C5" s="10"/>
      <c r="D5" s="10" t="s">
        <v>8</v>
      </c>
      <c r="E5" s="86">
        <v>23</v>
      </c>
      <c r="F5" s="154" t="s">
        <v>77</v>
      </c>
      <c r="R5" s="22"/>
    </row>
    <row r="6" spans="1:23" s="3" customFormat="1" ht="19.5" customHeight="1">
      <c r="A6" s="14" t="s">
        <v>9</v>
      </c>
      <c r="B6" s="72"/>
      <c r="C6" s="14"/>
      <c r="D6" s="14" t="s">
        <v>10</v>
      </c>
      <c r="E6" s="87">
        <v>23</v>
      </c>
      <c r="F6" s="155"/>
    </row>
    <row r="7" spans="1:23" s="3" customFormat="1" ht="19.5" customHeight="1">
      <c r="A7" s="14" t="s">
        <v>11</v>
      </c>
      <c r="B7" s="72">
        <v>23</v>
      </c>
      <c r="C7" s="14"/>
      <c r="D7" s="14" t="s">
        <v>12</v>
      </c>
      <c r="E7" s="87"/>
      <c r="F7" s="155"/>
    </row>
    <row r="8" spans="1:23" s="3" customFormat="1" ht="19.5" customHeight="1">
      <c r="A8" s="14" t="s">
        <v>13</v>
      </c>
      <c r="B8" s="72"/>
      <c r="C8" s="14"/>
      <c r="D8" s="14" t="s">
        <v>14</v>
      </c>
      <c r="E8" s="87"/>
      <c r="F8" s="155"/>
    </row>
    <row r="9" spans="1:23" s="3" customFormat="1" ht="19.5" customHeight="1">
      <c r="A9" s="14" t="s">
        <v>15</v>
      </c>
      <c r="B9" s="72"/>
      <c r="C9" s="14"/>
      <c r="D9" s="14" t="s">
        <v>16</v>
      </c>
      <c r="E9" s="87"/>
      <c r="F9" s="155"/>
    </row>
    <row r="10" spans="1:23" s="3" customFormat="1" ht="19.5" customHeight="1">
      <c r="A10" s="14" t="s">
        <v>17</v>
      </c>
      <c r="B10" s="72"/>
      <c r="C10" s="14"/>
      <c r="D10" s="14" t="s">
        <v>18</v>
      </c>
      <c r="E10" s="87"/>
      <c r="F10" s="155"/>
    </row>
    <row r="11" spans="1:23" s="3" customFormat="1" ht="19.5" customHeight="1">
      <c r="A11" s="14" t="s">
        <v>19</v>
      </c>
      <c r="B11" s="72"/>
      <c r="C11" s="14"/>
      <c r="D11" s="14" t="s">
        <v>20</v>
      </c>
      <c r="E11" s="87"/>
      <c r="F11" s="155"/>
    </row>
    <row r="12" spans="1:23" s="3" customFormat="1" ht="19.5" customHeight="1">
      <c r="A12" s="14" t="s">
        <v>56</v>
      </c>
      <c r="B12" s="72"/>
      <c r="C12" s="14">
        <v>582.6</v>
      </c>
      <c r="D12" s="14" t="s">
        <v>22</v>
      </c>
      <c r="E12" s="87"/>
      <c r="F12" s="155"/>
    </row>
    <row r="13" spans="1:23" s="3" customFormat="1" ht="19.5" customHeight="1">
      <c r="A13" s="14" t="s">
        <v>23</v>
      </c>
      <c r="B13" s="72"/>
      <c r="C13" s="14"/>
      <c r="D13" s="14" t="s">
        <v>14</v>
      </c>
      <c r="E13" s="87"/>
      <c r="F13" s="155"/>
    </row>
    <row r="14" spans="1:23" s="3" customFormat="1" ht="19.5" customHeight="1">
      <c r="A14" s="14" t="s">
        <v>24</v>
      </c>
      <c r="B14" s="72"/>
      <c r="C14" s="14"/>
      <c r="D14" s="14" t="s">
        <v>25</v>
      </c>
      <c r="E14" s="87"/>
      <c r="F14" s="155"/>
    </row>
    <row r="15" spans="1:23" s="3" customFormat="1" ht="19.5" customHeight="1">
      <c r="A15" s="14" t="s">
        <v>26</v>
      </c>
      <c r="B15" s="72"/>
      <c r="C15" s="14"/>
      <c r="D15" s="14" t="s">
        <v>27</v>
      </c>
      <c r="E15" s="87"/>
      <c r="F15" s="155"/>
    </row>
    <row r="16" spans="1:23" s="3" customFormat="1" ht="19.5" customHeight="1">
      <c r="A16" s="14" t="s">
        <v>28</v>
      </c>
      <c r="B16" s="72"/>
      <c r="C16" s="14"/>
      <c r="D16" s="14" t="s">
        <v>29</v>
      </c>
      <c r="E16" s="87"/>
      <c r="F16" s="155"/>
    </row>
    <row r="17" spans="1:6" s="3" customFormat="1" ht="19.5" customHeight="1">
      <c r="A17" s="14" t="s">
        <v>30</v>
      </c>
      <c r="B17" s="72"/>
      <c r="C17" s="14"/>
      <c r="D17" s="14" t="s">
        <v>31</v>
      </c>
      <c r="E17" s="87"/>
      <c r="F17" s="155"/>
    </row>
    <row r="18" spans="1:6" s="3" customFormat="1" ht="19.5" customHeight="1">
      <c r="A18" s="14" t="s">
        <v>32</v>
      </c>
      <c r="B18" s="72"/>
      <c r="C18" s="14"/>
      <c r="D18" s="14" t="s">
        <v>33</v>
      </c>
      <c r="E18" s="87"/>
      <c r="F18" s="155"/>
    </row>
    <row r="19" spans="1:6" s="3" customFormat="1" ht="19.5" customHeight="1">
      <c r="A19" s="14" t="s">
        <v>34</v>
      </c>
      <c r="B19" s="72"/>
      <c r="C19" s="14"/>
      <c r="D19" s="14" t="s">
        <v>35</v>
      </c>
      <c r="E19" s="87"/>
      <c r="F19" s="155"/>
    </row>
    <row r="20" spans="1:6" s="3" customFormat="1" ht="19.5" customHeight="1">
      <c r="A20" s="14" t="s">
        <v>36</v>
      </c>
      <c r="B20" s="72"/>
      <c r="C20" s="14"/>
      <c r="D20" s="14" t="s">
        <v>37</v>
      </c>
      <c r="E20" s="87"/>
      <c r="F20" s="155"/>
    </row>
    <row r="21" spans="1:6" s="3" customFormat="1" ht="19.5" customHeight="1">
      <c r="A21" s="14" t="s">
        <v>38</v>
      </c>
      <c r="B21" s="72"/>
      <c r="C21" s="14"/>
      <c r="D21" s="14" t="s">
        <v>39</v>
      </c>
      <c r="E21" s="87"/>
      <c r="F21" s="155"/>
    </row>
    <row r="22" spans="1:6" s="3" customFormat="1" ht="19.5" customHeight="1">
      <c r="A22" s="14" t="s">
        <v>40</v>
      </c>
      <c r="B22" s="72"/>
      <c r="C22" s="14"/>
      <c r="D22" s="14" t="s">
        <v>41</v>
      </c>
      <c r="E22" s="87"/>
      <c r="F22" s="155"/>
    </row>
    <row r="23" spans="1:6" s="3" customFormat="1" ht="19.5" customHeight="1">
      <c r="A23" s="14" t="s">
        <v>42</v>
      </c>
      <c r="B23" s="72"/>
      <c r="C23" s="14"/>
      <c r="D23" s="14" t="s">
        <v>43</v>
      </c>
      <c r="E23" s="87"/>
      <c r="F23" s="155"/>
    </row>
    <row r="24" spans="1:6" s="3" customFormat="1" ht="19.5" customHeight="1">
      <c r="A24" s="14" t="s">
        <v>44</v>
      </c>
      <c r="B24" s="72"/>
      <c r="C24" s="14"/>
      <c r="D24" s="14" t="s">
        <v>45</v>
      </c>
      <c r="E24" s="87"/>
      <c r="F24" s="155"/>
    </row>
    <row r="25" spans="1:6" s="3" customFormat="1" ht="19.5" customHeight="1">
      <c r="A25" s="55" t="s">
        <v>96</v>
      </c>
      <c r="B25" s="72"/>
      <c r="C25" s="14"/>
      <c r="D25" s="14" t="s">
        <v>46</v>
      </c>
      <c r="E25" s="87"/>
      <c r="F25" s="155"/>
    </row>
    <row r="26" spans="1:6" s="3" customFormat="1" ht="19.5" customHeight="1">
      <c r="A26" s="14"/>
      <c r="B26" s="72"/>
      <c r="C26" s="14"/>
      <c r="D26" s="55" t="s">
        <v>95</v>
      </c>
      <c r="E26" s="87"/>
      <c r="F26" s="155"/>
    </row>
    <row r="27" spans="1:6" s="3" customFormat="1" ht="19.5" customHeight="1">
      <c r="A27" s="55" t="s">
        <v>91</v>
      </c>
      <c r="B27" s="72"/>
      <c r="C27" s="14"/>
      <c r="D27" s="14"/>
      <c r="E27" s="87"/>
      <c r="F27" s="155"/>
    </row>
    <row r="28" spans="1:6" s="3" customFormat="1" ht="19.5" customHeight="1">
      <c r="A28" s="55" t="s">
        <v>92</v>
      </c>
      <c r="B28" s="72"/>
      <c r="C28" s="14"/>
      <c r="D28" s="55" t="s">
        <v>93</v>
      </c>
      <c r="E28" s="87"/>
      <c r="F28" s="155"/>
    </row>
    <row r="29" spans="1:6" s="3" customFormat="1" ht="19.5" customHeight="1">
      <c r="A29" s="14" t="s">
        <v>49</v>
      </c>
      <c r="B29" s="72"/>
      <c r="C29" s="17"/>
      <c r="D29" s="55" t="s">
        <v>94</v>
      </c>
      <c r="E29" s="87"/>
      <c r="F29" s="155"/>
    </row>
    <row r="30" spans="1:6" s="4" customFormat="1" ht="19.5" customHeight="1">
      <c r="A30" s="18" t="s">
        <v>51</v>
      </c>
      <c r="B30" s="71"/>
      <c r="C30" s="14"/>
      <c r="D30" s="14"/>
      <c r="E30" s="87"/>
      <c r="F30" s="155"/>
    </row>
    <row r="31" spans="1:6" s="3" customFormat="1" ht="19.5" customHeight="1">
      <c r="A31" s="18" t="s">
        <v>52</v>
      </c>
      <c r="B31" s="70"/>
      <c r="C31" s="14"/>
      <c r="D31" s="18"/>
      <c r="E31" s="88"/>
      <c r="F31" s="155"/>
    </row>
    <row r="32" spans="1:6" s="76" customFormat="1" ht="19.5" customHeight="1">
      <c r="A32" s="78"/>
      <c r="B32" s="70"/>
      <c r="C32" s="77"/>
      <c r="D32" s="78"/>
      <c r="E32" s="88"/>
      <c r="F32" s="155"/>
    </row>
    <row r="33" spans="1:6" s="76" customFormat="1" ht="19.5" customHeight="1">
      <c r="A33" s="78"/>
      <c r="B33" s="70"/>
      <c r="C33" s="77"/>
      <c r="D33" s="78"/>
      <c r="E33" s="88"/>
      <c r="F33" s="155"/>
    </row>
    <row r="34" spans="1:6" s="3" customFormat="1" ht="19.5" customHeight="1">
      <c r="A34" s="80" t="s">
        <v>53</v>
      </c>
      <c r="B34" s="69">
        <f>B5+B9+B13+B17+B21+B25+B26+B27+B28</f>
        <v>23</v>
      </c>
      <c r="C34" s="21">
        <f>SUM(C5:C31)</f>
        <v>582.6</v>
      </c>
      <c r="D34" s="80" t="s">
        <v>54</v>
      </c>
      <c r="E34" s="45">
        <v>23</v>
      </c>
      <c r="F34" s="155"/>
    </row>
    <row r="35" spans="1:6" s="3" customFormat="1" ht="20.25" customHeight="1">
      <c r="A35" s="83"/>
      <c r="B35" s="69"/>
      <c r="C35" s="26"/>
      <c r="D35" s="47" t="s">
        <v>83</v>
      </c>
      <c r="E35" s="45"/>
      <c r="F35" s="155"/>
    </row>
    <row r="36" spans="1:6" s="3" customFormat="1" ht="20.25" customHeight="1">
      <c r="A36" s="80" t="s">
        <v>84</v>
      </c>
      <c r="B36" s="69"/>
      <c r="C36" s="26"/>
      <c r="D36" s="80" t="s">
        <v>82</v>
      </c>
      <c r="E36" s="45"/>
      <c r="F36" s="155"/>
    </row>
    <row r="37" spans="1:6" s="3" customFormat="1" ht="20.25" customHeight="1">
      <c r="A37" s="80" t="s">
        <v>126</v>
      </c>
      <c r="B37" s="69">
        <v>23</v>
      </c>
      <c r="C37" s="14"/>
      <c r="D37" s="80" t="s">
        <v>127</v>
      </c>
      <c r="E37" s="45">
        <v>23</v>
      </c>
      <c r="F37" s="155"/>
    </row>
    <row r="38" spans="1:6" s="5" customFormat="1" ht="17.25" customHeight="1">
      <c r="A38" s="6"/>
      <c r="B38" s="68"/>
      <c r="C38" s="6"/>
      <c r="D38" s="6"/>
      <c r="E38" s="46"/>
      <c r="F38" s="6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15748031496062992" bottom="0.51181102362204722" header="0.11811023622047245" footer="0.23622047244094491"/>
  <pageSetup paperSize="9" scale="95" firstPageNumber="2" orientation="portrait" useFirstPageNumber="1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7"/>
  <sheetViews>
    <sheetView showGridLines="0" topLeftCell="A25" zoomScale="115" workbookViewId="0">
      <selection activeCell="I45" sqref="I45"/>
    </sheetView>
  </sheetViews>
  <sheetFormatPr defaultColWidth="9" defaultRowHeight="14.25"/>
  <cols>
    <col min="1" max="1" width="28.25" style="6" customWidth="1"/>
    <col min="2" max="2" width="11.25" style="68" customWidth="1"/>
    <col min="3" max="3" width="0.25" style="6" customWidth="1"/>
    <col min="4" max="4" width="25.5" style="6" customWidth="1"/>
    <col min="5" max="5" width="9.375" style="68" customWidth="1"/>
    <col min="6" max="6" width="12" style="6" customWidth="1"/>
    <col min="7" max="255" width="9" style="6" customWidth="1"/>
  </cols>
  <sheetData>
    <row r="1" spans="1:23" ht="25.5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3.75" customHeight="1">
      <c r="A2" s="157" t="s">
        <v>57</v>
      </c>
      <c r="B2" s="157"/>
      <c r="C2" s="8"/>
      <c r="D2" s="8"/>
      <c r="E2" s="67"/>
      <c r="F2" s="23" t="s">
        <v>1</v>
      </c>
    </row>
    <row r="3" spans="1:23" s="2" customFormat="1" ht="19.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26.25" customHeight="1">
      <c r="A4" s="11" t="s">
        <v>5</v>
      </c>
      <c r="B4" s="74" t="s">
        <v>78</v>
      </c>
      <c r="C4" s="12" t="s">
        <v>6</v>
      </c>
      <c r="D4" s="11" t="s">
        <v>5</v>
      </c>
      <c r="E4" s="74" t="s">
        <v>78</v>
      </c>
      <c r="F4" s="161"/>
    </row>
    <row r="5" spans="1:23" s="1" customFormat="1" ht="19.5" customHeight="1">
      <c r="A5" s="10" t="s">
        <v>7</v>
      </c>
      <c r="B5" s="73">
        <f>B6+B7+B8</f>
        <v>8573</v>
      </c>
      <c r="C5" s="10"/>
      <c r="D5" s="10" t="s">
        <v>8</v>
      </c>
      <c r="E5" s="73">
        <v>8573</v>
      </c>
      <c r="F5" s="162" t="s">
        <v>89</v>
      </c>
      <c r="R5" s="22"/>
    </row>
    <row r="6" spans="1:23" s="3" customFormat="1" ht="19.5" customHeight="1">
      <c r="A6" s="14" t="s">
        <v>9</v>
      </c>
      <c r="B6" s="72">
        <v>5677</v>
      </c>
      <c r="C6" s="14"/>
      <c r="D6" s="14" t="s">
        <v>10</v>
      </c>
      <c r="E6" s="72">
        <v>8573</v>
      </c>
      <c r="F6" s="162"/>
    </row>
    <row r="7" spans="1:23" s="3" customFormat="1" ht="19.5" customHeight="1">
      <c r="A7" s="14" t="s">
        <v>11</v>
      </c>
      <c r="B7" s="72">
        <v>2891</v>
      </c>
      <c r="C7" s="14"/>
      <c r="D7" s="14" t="s">
        <v>12</v>
      </c>
      <c r="E7" s="72"/>
      <c r="F7" s="162"/>
    </row>
    <row r="8" spans="1:23" s="3" customFormat="1" ht="19.5" customHeight="1">
      <c r="A8" s="14" t="s">
        <v>58</v>
      </c>
      <c r="B8" s="72">
        <v>5</v>
      </c>
      <c r="C8" s="14"/>
      <c r="D8" s="14" t="s">
        <v>14</v>
      </c>
      <c r="E8" s="72"/>
      <c r="F8" s="162"/>
    </row>
    <row r="9" spans="1:23" s="3" customFormat="1" ht="19.5" customHeight="1">
      <c r="A9" s="14" t="s">
        <v>15</v>
      </c>
      <c r="B9" s="72"/>
      <c r="C9" s="14"/>
      <c r="D9" s="14" t="s">
        <v>16</v>
      </c>
      <c r="E9" s="72"/>
      <c r="F9" s="162"/>
    </row>
    <row r="10" spans="1:23" s="3" customFormat="1" ht="19.5" customHeight="1">
      <c r="A10" s="14" t="s">
        <v>17</v>
      </c>
      <c r="B10" s="72"/>
      <c r="C10" s="14"/>
      <c r="D10" s="14" t="s">
        <v>18</v>
      </c>
      <c r="E10" s="72"/>
      <c r="F10" s="162"/>
    </row>
    <row r="11" spans="1:23" s="3" customFormat="1" ht="19.5" customHeight="1">
      <c r="A11" s="14" t="s">
        <v>19</v>
      </c>
      <c r="B11" s="72"/>
      <c r="C11" s="14"/>
      <c r="D11" s="14" t="s">
        <v>20</v>
      </c>
      <c r="E11" s="72"/>
      <c r="F11" s="162"/>
    </row>
    <row r="12" spans="1:23" s="3" customFormat="1" ht="19.5" customHeight="1">
      <c r="A12" s="14" t="s">
        <v>56</v>
      </c>
      <c r="B12" s="72"/>
      <c r="C12" s="14">
        <v>582.6</v>
      </c>
      <c r="D12" s="14" t="s">
        <v>22</v>
      </c>
      <c r="E12" s="72"/>
      <c r="F12" s="162"/>
    </row>
    <row r="13" spans="1:23" s="3" customFormat="1" ht="19.5" customHeight="1">
      <c r="A13" s="14" t="s">
        <v>23</v>
      </c>
      <c r="B13" s="72"/>
      <c r="C13" s="14"/>
      <c r="D13" s="14" t="s">
        <v>14</v>
      </c>
      <c r="E13" s="72"/>
      <c r="F13" s="162"/>
    </row>
    <row r="14" spans="1:23" s="3" customFormat="1" ht="19.5" customHeight="1">
      <c r="A14" s="14" t="s">
        <v>24</v>
      </c>
      <c r="B14" s="72"/>
      <c r="C14" s="14"/>
      <c r="D14" s="14" t="s">
        <v>25</v>
      </c>
      <c r="E14" s="72"/>
      <c r="F14" s="162"/>
    </row>
    <row r="15" spans="1:23" s="3" customFormat="1" ht="19.5" customHeight="1">
      <c r="A15" s="14" t="s">
        <v>26</v>
      </c>
      <c r="B15" s="72"/>
      <c r="C15" s="14"/>
      <c r="D15" s="14" t="s">
        <v>27</v>
      </c>
      <c r="E15" s="72"/>
      <c r="F15" s="162"/>
    </row>
    <row r="16" spans="1:23" s="3" customFormat="1" ht="19.5" customHeight="1">
      <c r="A16" s="14" t="s">
        <v>28</v>
      </c>
      <c r="B16" s="72"/>
      <c r="C16" s="14"/>
      <c r="D16" s="14" t="s">
        <v>29</v>
      </c>
      <c r="E16" s="72"/>
      <c r="F16" s="162"/>
    </row>
    <row r="17" spans="1:6" s="3" customFormat="1" ht="19.5" customHeight="1">
      <c r="A17" s="14" t="s">
        <v>30</v>
      </c>
      <c r="B17" s="72"/>
      <c r="C17" s="14"/>
      <c r="D17" s="14" t="s">
        <v>31</v>
      </c>
      <c r="E17" s="72"/>
      <c r="F17" s="162"/>
    </row>
    <row r="18" spans="1:6" s="3" customFormat="1" ht="19.5" customHeight="1">
      <c r="A18" s="14" t="s">
        <v>32</v>
      </c>
      <c r="B18" s="72"/>
      <c r="C18" s="14"/>
      <c r="D18" s="14" t="s">
        <v>33</v>
      </c>
      <c r="E18" s="72"/>
      <c r="F18" s="162"/>
    </row>
    <row r="19" spans="1:6" s="3" customFormat="1" ht="19.5" customHeight="1">
      <c r="A19" s="14" t="s">
        <v>34</v>
      </c>
      <c r="B19" s="72"/>
      <c r="C19" s="14"/>
      <c r="D19" s="14" t="s">
        <v>35</v>
      </c>
      <c r="E19" s="72"/>
      <c r="F19" s="162"/>
    </row>
    <row r="20" spans="1:6" s="3" customFormat="1" ht="19.5" customHeight="1">
      <c r="A20" s="14" t="s">
        <v>36</v>
      </c>
      <c r="B20" s="72"/>
      <c r="C20" s="14"/>
      <c r="D20" s="14" t="s">
        <v>37</v>
      </c>
      <c r="E20" s="72"/>
      <c r="F20" s="162"/>
    </row>
    <row r="21" spans="1:6" s="3" customFormat="1" ht="19.5" customHeight="1">
      <c r="A21" s="14" t="s">
        <v>38</v>
      </c>
      <c r="B21" s="72"/>
      <c r="C21" s="14"/>
      <c r="D21" s="14" t="s">
        <v>39</v>
      </c>
      <c r="E21" s="72"/>
      <c r="F21" s="162"/>
    </row>
    <row r="22" spans="1:6" s="3" customFormat="1" ht="19.5" customHeight="1">
      <c r="A22" s="14" t="s">
        <v>40</v>
      </c>
      <c r="B22" s="72"/>
      <c r="C22" s="14"/>
      <c r="D22" s="14" t="s">
        <v>41</v>
      </c>
      <c r="E22" s="72"/>
      <c r="F22" s="162"/>
    </row>
    <row r="23" spans="1:6" s="3" customFormat="1" ht="19.5" customHeight="1">
      <c r="A23" s="14" t="s">
        <v>42</v>
      </c>
      <c r="B23" s="72"/>
      <c r="C23" s="14"/>
      <c r="D23" s="14" t="s">
        <v>43</v>
      </c>
      <c r="E23" s="72"/>
      <c r="F23" s="162"/>
    </row>
    <row r="24" spans="1:6" s="3" customFormat="1" ht="19.5" customHeight="1">
      <c r="A24" s="14" t="s">
        <v>44</v>
      </c>
      <c r="B24" s="72"/>
      <c r="C24" s="14"/>
      <c r="D24" s="14" t="s">
        <v>45</v>
      </c>
      <c r="E24" s="72"/>
      <c r="F24" s="162"/>
    </row>
    <row r="25" spans="1:6" s="3" customFormat="1" ht="19.5" customHeight="1">
      <c r="A25" s="55" t="s">
        <v>96</v>
      </c>
      <c r="B25" s="72"/>
      <c r="C25" s="14"/>
      <c r="D25" s="14" t="s">
        <v>46</v>
      </c>
      <c r="E25" s="72"/>
      <c r="F25" s="162"/>
    </row>
    <row r="26" spans="1:6" s="3" customFormat="1" ht="19.5" customHeight="1">
      <c r="A26" s="14"/>
      <c r="B26" s="72"/>
      <c r="C26" s="14"/>
      <c r="D26" s="55" t="s">
        <v>95</v>
      </c>
      <c r="E26" s="72"/>
      <c r="F26" s="162"/>
    </row>
    <row r="27" spans="1:6" s="3" customFormat="1" ht="19.5" customHeight="1">
      <c r="A27" s="55" t="s">
        <v>91</v>
      </c>
      <c r="B27" s="72"/>
      <c r="C27" s="14"/>
      <c r="D27" s="14"/>
      <c r="E27" s="72"/>
      <c r="F27" s="162"/>
    </row>
    <row r="28" spans="1:6" s="3" customFormat="1" ht="19.5" customHeight="1">
      <c r="A28" s="55" t="s">
        <v>92</v>
      </c>
      <c r="B28" s="72"/>
      <c r="C28" s="14"/>
      <c r="D28" s="55" t="s">
        <v>93</v>
      </c>
      <c r="E28" s="72"/>
      <c r="F28" s="162"/>
    </row>
    <row r="29" spans="1:6" s="3" customFormat="1" ht="19.5" customHeight="1">
      <c r="A29" s="14" t="s">
        <v>49</v>
      </c>
      <c r="B29" s="72"/>
      <c r="C29" s="17"/>
      <c r="D29" s="55" t="s">
        <v>94</v>
      </c>
      <c r="E29" s="72"/>
      <c r="F29" s="162"/>
    </row>
    <row r="30" spans="1:6" s="4" customFormat="1" ht="19.5" customHeight="1">
      <c r="A30" s="18" t="s">
        <v>51</v>
      </c>
      <c r="B30" s="71"/>
      <c r="C30" s="14"/>
      <c r="D30" s="14"/>
      <c r="E30" s="72"/>
      <c r="F30" s="162"/>
    </row>
    <row r="31" spans="1:6" s="3" customFormat="1" ht="19.5" customHeight="1">
      <c r="A31" s="18" t="s">
        <v>52</v>
      </c>
      <c r="B31" s="70"/>
      <c r="C31" s="14"/>
      <c r="D31" s="18"/>
      <c r="E31" s="70"/>
      <c r="F31" s="162"/>
    </row>
    <row r="32" spans="1:6" s="76" customFormat="1" ht="19.5" customHeight="1">
      <c r="A32" s="78"/>
      <c r="B32" s="70"/>
      <c r="C32" s="77"/>
      <c r="D32" s="78"/>
      <c r="E32" s="70"/>
      <c r="F32" s="162"/>
    </row>
    <row r="33" spans="1:6" s="76" customFormat="1" ht="19.5" customHeight="1">
      <c r="A33" s="78"/>
      <c r="B33" s="70"/>
      <c r="C33" s="77"/>
      <c r="D33" s="78"/>
      <c r="E33" s="70"/>
      <c r="F33" s="162"/>
    </row>
    <row r="34" spans="1:6" s="3" customFormat="1" ht="20.25" customHeight="1">
      <c r="A34" s="80" t="s">
        <v>53</v>
      </c>
      <c r="B34" s="69">
        <v>8573</v>
      </c>
      <c r="C34" s="21">
        <f>SUM(C5:C31)</f>
        <v>582.6</v>
      </c>
      <c r="D34" s="80" t="s">
        <v>54</v>
      </c>
      <c r="E34" s="69">
        <v>8573</v>
      </c>
      <c r="F34" s="162"/>
    </row>
    <row r="35" spans="1:6" s="3" customFormat="1" ht="20.25" customHeight="1">
      <c r="A35" s="83"/>
      <c r="B35" s="69"/>
      <c r="C35" s="26"/>
      <c r="D35" s="47" t="s">
        <v>83</v>
      </c>
      <c r="E35" s="69"/>
      <c r="F35" s="162"/>
    </row>
    <row r="36" spans="1:6" s="3" customFormat="1" ht="20.25" customHeight="1">
      <c r="A36" s="80" t="s">
        <v>110</v>
      </c>
      <c r="B36" s="69"/>
      <c r="C36" s="26"/>
      <c r="D36" s="80" t="s">
        <v>82</v>
      </c>
      <c r="E36" s="69"/>
      <c r="F36" s="162"/>
    </row>
    <row r="37" spans="1:6" s="3" customFormat="1" ht="20.25" customHeight="1">
      <c r="A37" s="80" t="s">
        <v>128</v>
      </c>
      <c r="B37" s="69">
        <v>8573</v>
      </c>
      <c r="C37" s="14"/>
      <c r="D37" s="80" t="s">
        <v>129</v>
      </c>
      <c r="E37" s="69">
        <v>8573</v>
      </c>
      <c r="F37" s="162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15748031496062992" bottom="0.51181102362204722" header="0.11811023622047245" footer="0.23622047244094491"/>
  <pageSetup paperSize="9" scale="95" firstPageNumber="3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9"/>
  <sheetViews>
    <sheetView showGridLines="0" topLeftCell="A28" zoomScale="115" workbookViewId="0">
      <selection activeCell="I45" sqref="I45"/>
    </sheetView>
  </sheetViews>
  <sheetFormatPr defaultColWidth="9" defaultRowHeight="14.25"/>
  <cols>
    <col min="1" max="1" width="30.75" style="6" customWidth="1"/>
    <col min="2" max="2" width="8.625" style="68" customWidth="1"/>
    <col min="3" max="3" width="0.25" style="6" customWidth="1"/>
    <col min="4" max="4" width="27.375" style="6" customWidth="1"/>
    <col min="5" max="5" width="10.625" style="68" customWidth="1"/>
    <col min="6" max="6" width="13.25" style="6" customWidth="1"/>
    <col min="7" max="255" width="9" style="6" customWidth="1"/>
  </cols>
  <sheetData>
    <row r="1" spans="1:23" ht="30.75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27" customHeight="1">
      <c r="A2" s="157" t="s">
        <v>0</v>
      </c>
      <c r="B2" s="166"/>
      <c r="C2" s="8"/>
      <c r="D2" s="8"/>
      <c r="E2" s="67"/>
      <c r="F2" s="9" t="s">
        <v>1</v>
      </c>
    </row>
    <row r="3" spans="1:23" s="2" customFormat="1" ht="20.25" customHeight="1">
      <c r="A3" s="167" t="s">
        <v>2</v>
      </c>
      <c r="B3" s="168"/>
      <c r="C3" s="24"/>
      <c r="D3" s="167" t="s">
        <v>3</v>
      </c>
      <c r="E3" s="167"/>
      <c r="F3" s="160" t="s">
        <v>4</v>
      </c>
    </row>
    <row r="4" spans="1:23" s="2" customFormat="1" ht="30.75" customHeight="1">
      <c r="A4" s="11" t="s">
        <v>5</v>
      </c>
      <c r="B4" s="74" t="s">
        <v>79</v>
      </c>
      <c r="C4" s="12" t="s">
        <v>6</v>
      </c>
      <c r="D4" s="11" t="s">
        <v>5</v>
      </c>
      <c r="E4" s="74" t="s">
        <v>74</v>
      </c>
      <c r="F4" s="161"/>
    </row>
    <row r="5" spans="1:23" s="1" customFormat="1" ht="18.75" customHeight="1">
      <c r="A5" s="10" t="s">
        <v>7</v>
      </c>
      <c r="B5" s="41"/>
      <c r="C5" s="10"/>
      <c r="D5" s="10" t="s">
        <v>8</v>
      </c>
      <c r="E5" s="41"/>
      <c r="F5" s="163" t="s">
        <v>85</v>
      </c>
      <c r="R5" s="22"/>
    </row>
    <row r="6" spans="1:23" s="3" customFormat="1" ht="18.75" customHeight="1">
      <c r="A6" s="14" t="s">
        <v>9</v>
      </c>
      <c r="B6" s="72"/>
      <c r="C6" s="14"/>
      <c r="D6" s="14" t="s">
        <v>10</v>
      </c>
      <c r="E6" s="72"/>
      <c r="F6" s="164"/>
    </row>
    <row r="7" spans="1:23" s="3" customFormat="1" ht="18.75" customHeight="1">
      <c r="A7" s="14" t="s">
        <v>11</v>
      </c>
      <c r="B7" s="72"/>
      <c r="C7" s="14"/>
      <c r="D7" s="14" t="s">
        <v>12</v>
      </c>
      <c r="E7" s="72"/>
      <c r="F7" s="164"/>
    </row>
    <row r="8" spans="1:23" s="3" customFormat="1" ht="18.75" customHeight="1">
      <c r="A8" s="14" t="s">
        <v>13</v>
      </c>
      <c r="B8" s="72"/>
      <c r="C8" s="14"/>
      <c r="D8" s="14" t="s">
        <v>14</v>
      </c>
      <c r="E8" s="72"/>
      <c r="F8" s="164"/>
    </row>
    <row r="9" spans="1:23" s="3" customFormat="1" ht="18.75" customHeight="1">
      <c r="A9" s="14"/>
      <c r="B9" s="72"/>
      <c r="C9" s="14"/>
      <c r="D9" s="14" t="s">
        <v>16</v>
      </c>
      <c r="E9" s="72"/>
      <c r="F9" s="164"/>
    </row>
    <row r="10" spans="1:23" s="3" customFormat="1" ht="18.75" customHeight="1">
      <c r="A10" s="14" t="s">
        <v>15</v>
      </c>
      <c r="B10" s="72">
        <f>B11+B12+B13+B14</f>
        <v>412</v>
      </c>
      <c r="C10" s="14"/>
      <c r="D10" s="14" t="s">
        <v>18</v>
      </c>
      <c r="E10" s="72">
        <f>E11+E12+E13+E14+E16</f>
        <v>475</v>
      </c>
      <c r="F10" s="164"/>
    </row>
    <row r="11" spans="1:23" s="3" customFormat="1" ht="18.75" customHeight="1">
      <c r="A11" s="14" t="s">
        <v>17</v>
      </c>
      <c r="B11" s="72">
        <v>61</v>
      </c>
      <c r="C11" s="14"/>
      <c r="D11" s="14" t="s">
        <v>20</v>
      </c>
      <c r="E11" s="72">
        <v>350</v>
      </c>
      <c r="F11" s="164"/>
    </row>
    <row r="12" spans="1:23" s="3" customFormat="1" ht="18.75" customHeight="1">
      <c r="A12" s="14" t="s">
        <v>19</v>
      </c>
      <c r="B12" s="72"/>
      <c r="C12" s="14">
        <v>582.6</v>
      </c>
      <c r="D12" s="14" t="s">
        <v>22</v>
      </c>
      <c r="E12" s="72">
        <v>105</v>
      </c>
      <c r="F12" s="164"/>
    </row>
    <row r="13" spans="1:23" s="3" customFormat="1" ht="18.75" customHeight="1">
      <c r="A13" s="14" t="s">
        <v>21</v>
      </c>
      <c r="B13" s="72">
        <v>1</v>
      </c>
      <c r="C13" s="14"/>
      <c r="D13" s="14" t="s">
        <v>14</v>
      </c>
      <c r="E13" s="72">
        <v>2</v>
      </c>
      <c r="F13" s="164"/>
    </row>
    <row r="14" spans="1:23" s="3" customFormat="1" ht="18.75" customHeight="1">
      <c r="A14" s="18" t="s">
        <v>81</v>
      </c>
      <c r="B14" s="42">
        <v>350</v>
      </c>
      <c r="C14" s="14"/>
      <c r="D14" s="14" t="s">
        <v>25</v>
      </c>
      <c r="E14" s="72">
        <v>12</v>
      </c>
      <c r="F14" s="164"/>
    </row>
    <row r="15" spans="1:23" s="3" customFormat="1" ht="18.75" customHeight="1">
      <c r="A15" s="14" t="s">
        <v>23</v>
      </c>
      <c r="B15" s="69"/>
      <c r="C15" s="14"/>
      <c r="D15" s="14" t="s">
        <v>67</v>
      </c>
      <c r="E15" s="72">
        <f>E17+E18+E19</f>
        <v>0</v>
      </c>
      <c r="F15" s="164"/>
    </row>
    <row r="16" spans="1:23" s="3" customFormat="1" ht="18.75" customHeight="1">
      <c r="A16" s="14" t="s">
        <v>24</v>
      </c>
      <c r="B16" s="72"/>
      <c r="C16" s="14"/>
      <c r="D16" s="14" t="s">
        <v>80</v>
      </c>
      <c r="E16" s="72">
        <v>6</v>
      </c>
      <c r="F16" s="164"/>
    </row>
    <row r="17" spans="1:6" s="3" customFormat="1" ht="18.75" customHeight="1">
      <c r="A17" s="14" t="s">
        <v>26</v>
      </c>
      <c r="B17" s="72"/>
      <c r="C17" s="14"/>
      <c r="D17" s="14" t="s">
        <v>29</v>
      </c>
      <c r="E17" s="72"/>
      <c r="F17" s="164"/>
    </row>
    <row r="18" spans="1:6" s="3" customFormat="1" ht="18.75" customHeight="1">
      <c r="A18" s="14" t="s">
        <v>28</v>
      </c>
      <c r="B18" s="72"/>
      <c r="C18" s="14"/>
      <c r="D18" s="14" t="s">
        <v>31</v>
      </c>
      <c r="E18" s="72"/>
      <c r="F18" s="164"/>
    </row>
    <row r="19" spans="1:6" s="3" customFormat="1" ht="18.75" customHeight="1">
      <c r="A19" s="14" t="s">
        <v>30</v>
      </c>
      <c r="B19" s="69"/>
      <c r="C19" s="14"/>
      <c r="D19" s="14" t="s">
        <v>33</v>
      </c>
      <c r="E19" s="72"/>
      <c r="F19" s="164"/>
    </row>
    <row r="20" spans="1:6" s="3" customFormat="1" ht="18.75" customHeight="1">
      <c r="A20" s="14" t="s">
        <v>32</v>
      </c>
      <c r="B20" s="72"/>
      <c r="C20" s="14"/>
      <c r="D20" s="14" t="s">
        <v>35</v>
      </c>
      <c r="E20" s="69"/>
      <c r="F20" s="164"/>
    </row>
    <row r="21" spans="1:6" s="3" customFormat="1" ht="18.75" customHeight="1">
      <c r="A21" s="14" t="s">
        <v>34</v>
      </c>
      <c r="B21" s="72"/>
      <c r="C21" s="14"/>
      <c r="D21" s="14" t="s">
        <v>37</v>
      </c>
      <c r="E21" s="72"/>
      <c r="F21" s="164"/>
    </row>
    <row r="22" spans="1:6" s="3" customFormat="1" ht="18.75" customHeight="1">
      <c r="A22" s="14" t="s">
        <v>36</v>
      </c>
      <c r="B22" s="72"/>
      <c r="C22" s="14"/>
      <c r="D22" s="14" t="s">
        <v>39</v>
      </c>
      <c r="E22" s="72"/>
      <c r="F22" s="164"/>
    </row>
    <row r="23" spans="1:6" s="3" customFormat="1" ht="18.75" customHeight="1">
      <c r="A23" s="14" t="s">
        <v>38</v>
      </c>
      <c r="B23" s="69"/>
      <c r="C23" s="14"/>
      <c r="D23" s="14" t="s">
        <v>41</v>
      </c>
      <c r="E23" s="69"/>
      <c r="F23" s="164"/>
    </row>
    <row r="24" spans="1:6" s="3" customFormat="1" ht="18.75" customHeight="1">
      <c r="A24" s="14" t="s">
        <v>40</v>
      </c>
      <c r="B24" s="72"/>
      <c r="C24" s="14"/>
      <c r="D24" s="14" t="s">
        <v>43</v>
      </c>
      <c r="E24" s="72"/>
      <c r="F24" s="164"/>
    </row>
    <row r="25" spans="1:6" s="3" customFormat="1" ht="18.75" customHeight="1">
      <c r="A25" s="14" t="s">
        <v>42</v>
      </c>
      <c r="B25" s="72"/>
      <c r="C25" s="14"/>
      <c r="D25" s="14" t="s">
        <v>45</v>
      </c>
      <c r="E25" s="72"/>
      <c r="F25" s="164"/>
    </row>
    <row r="26" spans="1:6" s="3" customFormat="1" ht="18.75" customHeight="1">
      <c r="A26" s="14" t="s">
        <v>44</v>
      </c>
      <c r="B26" s="72"/>
      <c r="C26" s="14"/>
      <c r="D26" s="14" t="s">
        <v>46</v>
      </c>
      <c r="E26" s="72"/>
      <c r="F26" s="164"/>
    </row>
    <row r="27" spans="1:6" s="3" customFormat="1" ht="18.75" customHeight="1">
      <c r="A27" s="55" t="s">
        <v>96</v>
      </c>
      <c r="B27" s="72"/>
      <c r="C27" s="14"/>
      <c r="D27" s="55" t="s">
        <v>95</v>
      </c>
      <c r="E27" s="72"/>
      <c r="F27" s="164"/>
    </row>
    <row r="28" spans="1:6" s="3" customFormat="1" ht="18.75" customHeight="1">
      <c r="A28" s="14"/>
      <c r="B28" s="72"/>
      <c r="C28" s="14"/>
      <c r="D28" s="14"/>
      <c r="E28" s="72"/>
      <c r="F28" s="164"/>
    </row>
    <row r="29" spans="1:6" s="3" customFormat="1" ht="18.75" customHeight="1">
      <c r="A29" s="55" t="s">
        <v>91</v>
      </c>
      <c r="B29" s="72"/>
      <c r="C29" s="14"/>
      <c r="D29" s="55" t="s">
        <v>93</v>
      </c>
      <c r="E29" s="72"/>
      <c r="F29" s="164"/>
    </row>
    <row r="30" spans="1:6" s="3" customFormat="1" ht="18.75" customHeight="1">
      <c r="A30" s="55" t="s">
        <v>92</v>
      </c>
      <c r="B30" s="69"/>
      <c r="C30" s="17"/>
      <c r="D30" s="55" t="s">
        <v>94</v>
      </c>
      <c r="E30" s="72"/>
      <c r="F30" s="164"/>
    </row>
    <row r="31" spans="1:6" s="4" customFormat="1" ht="18.75" customHeight="1">
      <c r="A31" s="14" t="s">
        <v>49</v>
      </c>
      <c r="B31" s="72"/>
      <c r="C31" s="14"/>
      <c r="D31" s="14"/>
      <c r="E31" s="70"/>
      <c r="F31" s="164"/>
    </row>
    <row r="32" spans="1:6" s="3" customFormat="1" ht="18.75" customHeight="1">
      <c r="A32" s="18" t="s">
        <v>51</v>
      </c>
      <c r="B32" s="71"/>
      <c r="C32" s="14"/>
      <c r="D32" s="56"/>
      <c r="E32" s="66"/>
      <c r="F32" s="164"/>
    </row>
    <row r="33" spans="1:6" s="3" customFormat="1" ht="18.75" customHeight="1">
      <c r="A33" s="18" t="s">
        <v>52</v>
      </c>
      <c r="B33" s="70"/>
      <c r="C33" s="21">
        <f>SUM(C5:C32)</f>
        <v>582.6</v>
      </c>
      <c r="D33" s="56"/>
      <c r="E33" s="66"/>
      <c r="F33" s="164"/>
    </row>
    <row r="34" spans="1:6" s="76" customFormat="1" ht="18.75" customHeight="1">
      <c r="A34" s="78"/>
      <c r="B34" s="70"/>
      <c r="C34" s="82"/>
      <c r="D34" s="78"/>
      <c r="E34" s="66"/>
      <c r="F34" s="164"/>
    </row>
    <row r="35" spans="1:6" s="76" customFormat="1" ht="18.75" customHeight="1">
      <c r="A35" s="78"/>
      <c r="B35" s="70"/>
      <c r="C35" s="82"/>
      <c r="D35" s="78"/>
      <c r="E35" s="66"/>
      <c r="F35" s="164"/>
    </row>
    <row r="36" spans="1:6" s="3" customFormat="1" ht="18.75" customHeight="1">
      <c r="A36" s="80" t="s">
        <v>53</v>
      </c>
      <c r="B36" s="69">
        <v>412</v>
      </c>
      <c r="C36" s="80"/>
      <c r="D36" s="80" t="s">
        <v>54</v>
      </c>
      <c r="E36" s="69">
        <v>475</v>
      </c>
      <c r="F36" s="164"/>
    </row>
    <row r="37" spans="1:6" s="3" customFormat="1" ht="18.75" customHeight="1">
      <c r="A37" s="83"/>
      <c r="B37" s="69"/>
      <c r="C37" s="80"/>
      <c r="D37" s="47" t="s">
        <v>83</v>
      </c>
      <c r="E37" s="43">
        <f>B36-E36</f>
        <v>-63</v>
      </c>
      <c r="F37" s="164"/>
    </row>
    <row r="38" spans="1:6" s="3" customFormat="1" ht="18.75" customHeight="1">
      <c r="A38" s="80" t="s">
        <v>84</v>
      </c>
      <c r="B38" s="69">
        <v>369</v>
      </c>
      <c r="C38" s="80"/>
      <c r="D38" s="80" t="s">
        <v>82</v>
      </c>
      <c r="E38" s="69">
        <f>B38+E37</f>
        <v>306</v>
      </c>
      <c r="F38" s="164"/>
    </row>
    <row r="39" spans="1:6" s="3" customFormat="1" ht="18.75" customHeight="1">
      <c r="A39" s="80" t="s">
        <v>126</v>
      </c>
      <c r="B39" s="69">
        <f>B36+B38</f>
        <v>781</v>
      </c>
      <c r="C39" s="48"/>
      <c r="D39" s="83" t="s">
        <v>127</v>
      </c>
      <c r="E39" s="71">
        <f>E36+E38</f>
        <v>781</v>
      </c>
      <c r="F39" s="165"/>
    </row>
  </sheetData>
  <mergeCells count="6">
    <mergeCell ref="F5:F39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43307086614173229" bottom="0.55118110236220474" header="0.43307086614173229" footer="0.35433070866141736"/>
  <pageSetup paperSize="9" scale="95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7"/>
  <sheetViews>
    <sheetView showGridLines="0" topLeftCell="A19" zoomScale="115" workbookViewId="0">
      <selection activeCell="I45" sqref="I45"/>
    </sheetView>
  </sheetViews>
  <sheetFormatPr defaultColWidth="9" defaultRowHeight="14.25"/>
  <cols>
    <col min="1" max="1" width="32.75" style="6" customWidth="1"/>
    <col min="2" max="2" width="10.25" style="68" customWidth="1"/>
    <col min="3" max="3" width="0.25" style="6" customWidth="1"/>
    <col min="4" max="4" width="24.75" style="6" customWidth="1"/>
    <col min="5" max="5" width="10" style="68" customWidth="1"/>
    <col min="6" max="6" width="12" style="6" customWidth="1"/>
    <col min="7" max="255" width="9" style="6" customWidth="1"/>
  </cols>
  <sheetData>
    <row r="1" spans="1:23" ht="23.1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8.25" customHeight="1">
      <c r="A2" s="157" t="s">
        <v>87</v>
      </c>
      <c r="B2" s="157"/>
      <c r="C2" s="8"/>
      <c r="D2" s="8"/>
      <c r="E2" s="67"/>
      <c r="F2" s="9" t="s">
        <v>1</v>
      </c>
    </row>
    <row r="3" spans="1:23" s="2" customFormat="1" ht="19.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27.75" customHeight="1">
      <c r="A4" s="11" t="s">
        <v>5</v>
      </c>
      <c r="B4" s="74" t="s">
        <v>78</v>
      </c>
      <c r="C4" s="12" t="s">
        <v>6</v>
      </c>
      <c r="D4" s="11" t="s">
        <v>5</v>
      </c>
      <c r="E4" s="74" t="s">
        <v>78</v>
      </c>
      <c r="F4" s="161"/>
    </row>
    <row r="5" spans="1:23" s="1" customFormat="1" ht="19.5" customHeight="1">
      <c r="A5" s="10" t="s">
        <v>7</v>
      </c>
      <c r="B5" s="73"/>
      <c r="C5" s="10"/>
      <c r="D5" s="10" t="s">
        <v>8</v>
      </c>
      <c r="E5" s="73"/>
      <c r="F5" s="169" t="s">
        <v>108</v>
      </c>
      <c r="R5" s="22"/>
    </row>
    <row r="6" spans="1:23" s="3" customFormat="1" ht="19.5" customHeight="1">
      <c r="A6" s="14" t="s">
        <v>9</v>
      </c>
      <c r="B6" s="72"/>
      <c r="C6" s="14"/>
      <c r="D6" s="14" t="s">
        <v>10</v>
      </c>
      <c r="E6" s="72"/>
      <c r="F6" s="169"/>
    </row>
    <row r="7" spans="1:23" s="3" customFormat="1" ht="19.5" customHeight="1">
      <c r="A7" s="14" t="s">
        <v>11</v>
      </c>
      <c r="B7" s="72"/>
      <c r="C7" s="14"/>
      <c r="D7" s="14" t="s">
        <v>12</v>
      </c>
      <c r="E7" s="72"/>
      <c r="F7" s="169"/>
    </row>
    <row r="8" spans="1:23" s="3" customFormat="1" ht="19.5" customHeight="1">
      <c r="A8" s="14" t="s">
        <v>13</v>
      </c>
      <c r="B8" s="72"/>
      <c r="C8" s="14"/>
      <c r="D8" s="14" t="s">
        <v>14</v>
      </c>
      <c r="E8" s="72"/>
      <c r="F8" s="169"/>
    </row>
    <row r="9" spans="1:23" s="3" customFormat="1" ht="19.5" customHeight="1">
      <c r="A9" s="14" t="s">
        <v>15</v>
      </c>
      <c r="B9" s="72"/>
      <c r="C9" s="14"/>
      <c r="D9" s="14" t="s">
        <v>16</v>
      </c>
      <c r="E9" s="72"/>
      <c r="F9" s="169"/>
    </row>
    <row r="10" spans="1:23" s="3" customFormat="1" ht="19.5" customHeight="1">
      <c r="A10" s="14" t="s">
        <v>17</v>
      </c>
      <c r="B10" s="72"/>
      <c r="C10" s="14"/>
      <c r="D10" s="14" t="s">
        <v>18</v>
      </c>
      <c r="E10" s="72"/>
      <c r="F10" s="169"/>
    </row>
    <row r="11" spans="1:23" s="3" customFormat="1" ht="19.5" customHeight="1">
      <c r="A11" s="14" t="s">
        <v>19</v>
      </c>
      <c r="B11" s="72"/>
      <c r="C11" s="14"/>
      <c r="D11" s="14" t="s">
        <v>20</v>
      </c>
      <c r="E11" s="72"/>
      <c r="F11" s="169"/>
    </row>
    <row r="12" spans="1:23" s="3" customFormat="1" ht="19.5" customHeight="1">
      <c r="A12" s="14" t="s">
        <v>56</v>
      </c>
      <c r="B12" s="72"/>
      <c r="C12" s="14">
        <v>582.6</v>
      </c>
      <c r="D12" s="14" t="s">
        <v>22</v>
      </c>
      <c r="E12" s="72"/>
      <c r="F12" s="169"/>
    </row>
    <row r="13" spans="1:23" s="3" customFormat="1" ht="19.5" customHeight="1">
      <c r="A13" s="14" t="s">
        <v>23</v>
      </c>
      <c r="B13" s="72">
        <v>3883</v>
      </c>
      <c r="C13" s="14"/>
      <c r="D13" s="14" t="s">
        <v>14</v>
      </c>
      <c r="E13" s="72"/>
      <c r="F13" s="169"/>
    </row>
    <row r="14" spans="1:23" s="3" customFormat="1" ht="19.5" customHeight="1">
      <c r="A14" s="14" t="s">
        <v>24</v>
      </c>
      <c r="B14" s="72">
        <v>3740</v>
      </c>
      <c r="C14" s="14"/>
      <c r="D14" s="14" t="s">
        <v>25</v>
      </c>
      <c r="E14" s="72"/>
      <c r="F14" s="169"/>
    </row>
    <row r="15" spans="1:23" s="3" customFormat="1" ht="19.5" customHeight="1">
      <c r="A15" s="14" t="s">
        <v>26</v>
      </c>
      <c r="B15" s="72">
        <v>143</v>
      </c>
      <c r="C15" s="14"/>
      <c r="D15" s="14" t="s">
        <v>27</v>
      </c>
      <c r="E15" s="72"/>
      <c r="F15" s="169"/>
    </row>
    <row r="16" spans="1:23" s="3" customFormat="1" ht="19.5" customHeight="1">
      <c r="A16" s="14" t="s">
        <v>60</v>
      </c>
      <c r="B16" s="72"/>
      <c r="C16" s="14"/>
      <c r="D16" s="14" t="s">
        <v>29</v>
      </c>
      <c r="E16" s="72">
        <v>2716</v>
      </c>
      <c r="F16" s="169"/>
    </row>
    <row r="17" spans="1:6" s="3" customFormat="1" ht="19.5" customHeight="1">
      <c r="A17" s="14" t="s">
        <v>30</v>
      </c>
      <c r="B17" s="72"/>
      <c r="C17" s="14"/>
      <c r="D17" s="14" t="s">
        <v>31</v>
      </c>
      <c r="E17" s="72">
        <v>2186</v>
      </c>
      <c r="F17" s="169"/>
    </row>
    <row r="18" spans="1:6" s="3" customFormat="1" ht="19.5" customHeight="1">
      <c r="A18" s="14" t="s">
        <v>32</v>
      </c>
      <c r="B18" s="72"/>
      <c r="C18" s="14"/>
      <c r="D18" s="14" t="s">
        <v>33</v>
      </c>
      <c r="E18" s="72">
        <v>530</v>
      </c>
      <c r="F18" s="169"/>
    </row>
    <row r="19" spans="1:6" s="3" customFormat="1" ht="19.5" customHeight="1">
      <c r="A19" s="14" t="s">
        <v>34</v>
      </c>
      <c r="B19" s="72"/>
      <c r="C19" s="14"/>
      <c r="D19" s="14" t="s">
        <v>35</v>
      </c>
      <c r="E19" s="72"/>
      <c r="F19" s="169"/>
    </row>
    <row r="20" spans="1:6" s="3" customFormat="1" ht="19.5" customHeight="1">
      <c r="A20" s="14" t="s">
        <v>36</v>
      </c>
      <c r="B20" s="72"/>
      <c r="C20" s="14"/>
      <c r="D20" s="14" t="s">
        <v>37</v>
      </c>
      <c r="E20" s="72"/>
      <c r="F20" s="169"/>
    </row>
    <row r="21" spans="1:6" s="3" customFormat="1" ht="19.5" customHeight="1">
      <c r="A21" s="14" t="s">
        <v>38</v>
      </c>
      <c r="B21" s="72"/>
      <c r="C21" s="14"/>
      <c r="D21" s="14" t="s">
        <v>39</v>
      </c>
      <c r="E21" s="72"/>
      <c r="F21" s="169"/>
    </row>
    <row r="22" spans="1:6" s="3" customFormat="1" ht="19.5" customHeight="1">
      <c r="A22" s="14" t="s">
        <v>40</v>
      </c>
      <c r="B22" s="72"/>
      <c r="C22" s="14"/>
      <c r="D22" s="14" t="s">
        <v>41</v>
      </c>
      <c r="E22" s="72"/>
      <c r="F22" s="169"/>
    </row>
    <row r="23" spans="1:6" s="3" customFormat="1" ht="19.5" customHeight="1">
      <c r="A23" s="14" t="s">
        <v>42</v>
      </c>
      <c r="B23" s="72"/>
      <c r="C23" s="14"/>
      <c r="D23" s="14" t="s">
        <v>43</v>
      </c>
      <c r="E23" s="72"/>
      <c r="F23" s="169"/>
    </row>
    <row r="24" spans="1:6" s="3" customFormat="1" ht="19.5" customHeight="1">
      <c r="A24" s="14" t="s">
        <v>44</v>
      </c>
      <c r="B24" s="72"/>
      <c r="C24" s="14"/>
      <c r="D24" s="14" t="s">
        <v>45</v>
      </c>
      <c r="E24" s="72"/>
      <c r="F24" s="169"/>
    </row>
    <row r="25" spans="1:6" s="3" customFormat="1" ht="19.5" customHeight="1">
      <c r="A25" s="55" t="s">
        <v>96</v>
      </c>
      <c r="B25" s="72"/>
      <c r="C25" s="14"/>
      <c r="D25" s="14" t="s">
        <v>46</v>
      </c>
      <c r="E25" s="72"/>
      <c r="F25" s="169"/>
    </row>
    <row r="26" spans="1:6" s="3" customFormat="1" ht="19.5" customHeight="1">
      <c r="A26" s="14"/>
      <c r="B26" s="72"/>
      <c r="C26" s="14"/>
      <c r="D26" s="55" t="s">
        <v>95</v>
      </c>
      <c r="E26" s="72"/>
      <c r="F26" s="169"/>
    </row>
    <row r="27" spans="1:6" s="3" customFormat="1" ht="19.5" customHeight="1">
      <c r="A27" s="55" t="s">
        <v>91</v>
      </c>
      <c r="B27" s="72"/>
      <c r="C27" s="14"/>
      <c r="D27" s="14"/>
      <c r="E27" s="72"/>
      <c r="F27" s="169"/>
    </row>
    <row r="28" spans="1:6" s="3" customFormat="1" ht="19.5" customHeight="1">
      <c r="A28" s="55" t="s">
        <v>92</v>
      </c>
      <c r="B28" s="72"/>
      <c r="C28" s="14"/>
      <c r="D28" s="55" t="s">
        <v>93</v>
      </c>
      <c r="E28" s="72"/>
      <c r="F28" s="169"/>
    </row>
    <row r="29" spans="1:6" s="3" customFormat="1" ht="19.5" customHeight="1">
      <c r="A29" s="14" t="s">
        <v>49</v>
      </c>
      <c r="B29" s="72"/>
      <c r="C29" s="17"/>
      <c r="D29" s="55" t="s">
        <v>94</v>
      </c>
      <c r="E29" s="72"/>
      <c r="F29" s="169"/>
    </row>
    <row r="30" spans="1:6" s="4" customFormat="1" ht="19.5" customHeight="1">
      <c r="A30" s="18" t="s">
        <v>51</v>
      </c>
      <c r="B30" s="71"/>
      <c r="C30" s="14"/>
      <c r="D30" s="14"/>
      <c r="E30" s="72"/>
      <c r="F30" s="169"/>
    </row>
    <row r="31" spans="1:6" s="3" customFormat="1" ht="19.5" customHeight="1">
      <c r="A31" s="18" t="s">
        <v>52</v>
      </c>
      <c r="B31" s="70"/>
      <c r="C31" s="14"/>
      <c r="D31" s="18"/>
      <c r="E31" s="70"/>
      <c r="F31" s="169"/>
    </row>
    <row r="32" spans="1:6" s="76" customFormat="1" ht="19.5" customHeight="1">
      <c r="A32" s="78"/>
      <c r="B32" s="70"/>
      <c r="C32" s="77"/>
      <c r="D32" s="78"/>
      <c r="E32" s="70"/>
      <c r="F32" s="169"/>
    </row>
    <row r="33" spans="1:6" s="76" customFormat="1" ht="19.5" customHeight="1">
      <c r="A33" s="78"/>
      <c r="B33" s="70"/>
      <c r="C33" s="77"/>
      <c r="D33" s="78"/>
      <c r="E33" s="70"/>
      <c r="F33" s="169"/>
    </row>
    <row r="34" spans="1:6" s="3" customFormat="1" ht="20.25" customHeight="1">
      <c r="A34" s="111" t="s">
        <v>53</v>
      </c>
      <c r="B34" s="69">
        <v>3883</v>
      </c>
      <c r="C34" s="49">
        <f>SUM(C5:C31)</f>
        <v>582.6</v>
      </c>
      <c r="D34" s="80" t="s">
        <v>54</v>
      </c>
      <c r="E34" s="69">
        <v>2716</v>
      </c>
      <c r="F34" s="169"/>
    </row>
    <row r="35" spans="1:6" s="3" customFormat="1" ht="20.25" customHeight="1">
      <c r="A35" s="112"/>
      <c r="B35" s="69"/>
      <c r="C35" s="80"/>
      <c r="D35" s="47" t="s">
        <v>83</v>
      </c>
      <c r="E35" s="69">
        <f>B34-E34</f>
        <v>1167</v>
      </c>
      <c r="F35" s="169"/>
    </row>
    <row r="36" spans="1:6" s="3" customFormat="1" ht="20.25" customHeight="1">
      <c r="A36" s="111" t="s">
        <v>84</v>
      </c>
      <c r="B36" s="69">
        <v>6265</v>
      </c>
      <c r="C36" s="80"/>
      <c r="D36" s="80" t="s">
        <v>82</v>
      </c>
      <c r="E36" s="69">
        <v>7432</v>
      </c>
      <c r="F36" s="169"/>
    </row>
    <row r="37" spans="1:6" s="3" customFormat="1" ht="20.25" customHeight="1">
      <c r="A37" s="111" t="s">
        <v>126</v>
      </c>
      <c r="B37" s="69">
        <f>B34+B36</f>
        <v>10148</v>
      </c>
      <c r="C37" s="80"/>
      <c r="D37" s="80" t="s">
        <v>127</v>
      </c>
      <c r="E37" s="69">
        <f>E34+E36</f>
        <v>10148</v>
      </c>
      <c r="F37" s="169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43307086614173229" bottom="0.55118110236220474" header="0.35433070866141736" footer="0.51181102362204722"/>
  <pageSetup paperSize="9" scale="95" firstPageNumber="2" orientation="portrait" useFirstPageNumber="1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7"/>
  <sheetViews>
    <sheetView showGridLines="0" topLeftCell="A25" zoomScale="115" workbookViewId="0">
      <selection activeCell="I45" sqref="I45"/>
    </sheetView>
  </sheetViews>
  <sheetFormatPr defaultColWidth="9" defaultRowHeight="14.25"/>
  <cols>
    <col min="1" max="1" width="29.5" style="6" customWidth="1"/>
    <col min="2" max="2" width="9.25" style="68" customWidth="1"/>
    <col min="3" max="3" width="0.25" style="6" customWidth="1"/>
    <col min="4" max="4" width="25.875" style="6" customWidth="1"/>
    <col min="5" max="5" width="9" style="46" customWidth="1"/>
    <col min="6" max="6" width="12" style="6" customWidth="1"/>
    <col min="7" max="255" width="9" style="6" customWidth="1"/>
  </cols>
  <sheetData>
    <row r="1" spans="1:23" ht="24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3" customHeight="1">
      <c r="A2" s="157" t="s">
        <v>64</v>
      </c>
      <c r="B2" s="157"/>
      <c r="C2" s="8"/>
      <c r="D2" s="8"/>
      <c r="E2" s="44"/>
      <c r="F2" s="9" t="s">
        <v>1</v>
      </c>
    </row>
    <row r="3" spans="1:23" s="2" customFormat="1" ht="20.100000000000001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31.5" customHeight="1">
      <c r="A4" s="11" t="s">
        <v>5</v>
      </c>
      <c r="B4" s="74" t="s">
        <v>78</v>
      </c>
      <c r="C4" s="12" t="s">
        <v>6</v>
      </c>
      <c r="D4" s="11" t="s">
        <v>5</v>
      </c>
      <c r="E4" s="114" t="s">
        <v>78</v>
      </c>
      <c r="F4" s="161"/>
    </row>
    <row r="5" spans="1:23" s="1" customFormat="1" ht="20.25" customHeight="1">
      <c r="A5" s="10" t="s">
        <v>7</v>
      </c>
      <c r="B5" s="73"/>
      <c r="C5" s="10"/>
      <c r="D5" s="10" t="s">
        <v>8</v>
      </c>
      <c r="E5" s="115"/>
      <c r="F5" s="169" t="s">
        <v>107</v>
      </c>
      <c r="R5" s="22"/>
    </row>
    <row r="6" spans="1:23" s="3" customFormat="1" ht="20.25" customHeight="1">
      <c r="A6" s="14" t="s">
        <v>9</v>
      </c>
      <c r="B6" s="72"/>
      <c r="C6" s="14"/>
      <c r="D6" s="14" t="s">
        <v>10</v>
      </c>
      <c r="E6" s="116"/>
      <c r="F6" s="169"/>
    </row>
    <row r="7" spans="1:23" s="3" customFormat="1" ht="20.25" customHeight="1">
      <c r="A7" s="14" t="s">
        <v>11</v>
      </c>
      <c r="B7" s="72"/>
      <c r="C7" s="14"/>
      <c r="D7" s="14" t="s">
        <v>12</v>
      </c>
      <c r="E7" s="116"/>
      <c r="F7" s="169"/>
    </row>
    <row r="8" spans="1:23" s="3" customFormat="1" ht="20.25" customHeight="1">
      <c r="A8" s="14" t="s">
        <v>13</v>
      </c>
      <c r="B8" s="72"/>
      <c r="C8" s="14"/>
      <c r="D8" s="14" t="s">
        <v>14</v>
      </c>
      <c r="E8" s="116"/>
      <c r="F8" s="169"/>
    </row>
    <row r="9" spans="1:23" s="3" customFormat="1" ht="20.25" customHeight="1">
      <c r="A9" s="14" t="s">
        <v>15</v>
      </c>
      <c r="B9" s="72"/>
      <c r="C9" s="14"/>
      <c r="D9" s="14" t="s">
        <v>16</v>
      </c>
      <c r="E9" s="116"/>
      <c r="F9" s="169"/>
    </row>
    <row r="10" spans="1:23" s="3" customFormat="1" ht="20.25" customHeight="1">
      <c r="A10" s="14" t="s">
        <v>17</v>
      </c>
      <c r="B10" s="72"/>
      <c r="C10" s="14"/>
      <c r="D10" s="14" t="s">
        <v>18</v>
      </c>
      <c r="E10" s="116"/>
      <c r="F10" s="169"/>
    </row>
    <row r="11" spans="1:23" s="3" customFormat="1" ht="20.25" customHeight="1">
      <c r="A11" s="14" t="s">
        <v>19</v>
      </c>
      <c r="B11" s="72"/>
      <c r="C11" s="14"/>
      <c r="D11" s="14" t="s">
        <v>20</v>
      </c>
      <c r="E11" s="116"/>
      <c r="F11" s="169"/>
    </row>
    <row r="12" spans="1:23" s="3" customFormat="1" ht="20.25" customHeight="1">
      <c r="A12" s="14" t="s">
        <v>56</v>
      </c>
      <c r="B12" s="72"/>
      <c r="C12" s="14">
        <v>582.6</v>
      </c>
      <c r="D12" s="14" t="s">
        <v>22</v>
      </c>
      <c r="E12" s="116"/>
      <c r="F12" s="169"/>
    </row>
    <row r="13" spans="1:23" s="3" customFormat="1" ht="20.25" customHeight="1">
      <c r="A13" s="14" t="s">
        <v>23</v>
      </c>
      <c r="B13" s="72"/>
      <c r="C13" s="14"/>
      <c r="D13" s="14" t="s">
        <v>14</v>
      </c>
      <c r="E13" s="116"/>
      <c r="F13" s="169"/>
    </row>
    <row r="14" spans="1:23" s="3" customFormat="1" ht="20.25" customHeight="1">
      <c r="A14" s="14" t="s">
        <v>24</v>
      </c>
      <c r="B14" s="72"/>
      <c r="C14" s="14"/>
      <c r="D14" s="14" t="s">
        <v>25</v>
      </c>
      <c r="E14" s="116"/>
      <c r="F14" s="169"/>
    </row>
    <row r="15" spans="1:23" s="3" customFormat="1" ht="20.25" customHeight="1">
      <c r="A15" s="14" t="s">
        <v>26</v>
      </c>
      <c r="B15" s="72"/>
      <c r="C15" s="14"/>
      <c r="D15" s="14" t="s">
        <v>27</v>
      </c>
      <c r="E15" s="116"/>
      <c r="F15" s="169"/>
    </row>
    <row r="16" spans="1:23" s="3" customFormat="1" ht="20.25" customHeight="1">
      <c r="A16" s="14" t="s">
        <v>28</v>
      </c>
      <c r="B16" s="72"/>
      <c r="C16" s="14"/>
      <c r="D16" s="14" t="s">
        <v>29</v>
      </c>
      <c r="E16" s="116"/>
      <c r="F16" s="169"/>
    </row>
    <row r="17" spans="1:6" s="3" customFormat="1" ht="20.25" customHeight="1">
      <c r="A17" s="14" t="s">
        <v>30</v>
      </c>
      <c r="B17" s="72">
        <v>173.2</v>
      </c>
      <c r="C17" s="14"/>
      <c r="D17" s="14" t="s">
        <v>61</v>
      </c>
      <c r="E17" s="116"/>
      <c r="F17" s="169"/>
    </row>
    <row r="18" spans="1:6" s="3" customFormat="1" ht="20.25" customHeight="1">
      <c r="A18" s="14" t="s">
        <v>32</v>
      </c>
      <c r="B18" s="72"/>
      <c r="C18" s="14"/>
      <c r="D18" s="14" t="s">
        <v>33</v>
      </c>
      <c r="E18" s="116"/>
      <c r="F18" s="169"/>
    </row>
    <row r="19" spans="1:6" s="3" customFormat="1" ht="20.25" customHeight="1">
      <c r="A19" s="14" t="s">
        <v>34</v>
      </c>
      <c r="B19" s="72">
        <v>173.2</v>
      </c>
      <c r="C19" s="14"/>
      <c r="D19" s="14" t="s">
        <v>35</v>
      </c>
      <c r="E19" s="116"/>
      <c r="F19" s="169"/>
    </row>
    <row r="20" spans="1:6" s="3" customFormat="1" ht="20.25" customHeight="1">
      <c r="A20" s="14" t="s">
        <v>36</v>
      </c>
      <c r="B20" s="72"/>
      <c r="C20" s="14"/>
      <c r="D20" s="14" t="s">
        <v>37</v>
      </c>
      <c r="E20" s="116">
        <v>173.2</v>
      </c>
      <c r="F20" s="169"/>
    </row>
    <row r="21" spans="1:6" s="3" customFormat="1" ht="20.25" customHeight="1">
      <c r="A21" s="14" t="s">
        <v>38</v>
      </c>
      <c r="B21" s="72"/>
      <c r="C21" s="14"/>
      <c r="D21" s="14" t="s">
        <v>39</v>
      </c>
      <c r="E21" s="116">
        <v>173.2</v>
      </c>
      <c r="F21" s="169"/>
    </row>
    <row r="22" spans="1:6" s="3" customFormat="1" ht="20.25" customHeight="1">
      <c r="A22" s="14" t="s">
        <v>40</v>
      </c>
      <c r="B22" s="72"/>
      <c r="C22" s="14"/>
      <c r="D22" s="14" t="s">
        <v>41</v>
      </c>
      <c r="E22" s="116"/>
      <c r="F22" s="169"/>
    </row>
    <row r="23" spans="1:6" s="3" customFormat="1" ht="20.25" customHeight="1">
      <c r="A23" s="14" t="s">
        <v>42</v>
      </c>
      <c r="B23" s="72"/>
      <c r="C23" s="14"/>
      <c r="D23" s="14" t="s">
        <v>43</v>
      </c>
      <c r="E23" s="116"/>
      <c r="F23" s="169"/>
    </row>
    <row r="24" spans="1:6" s="3" customFormat="1" ht="20.25" customHeight="1">
      <c r="A24" s="14" t="s">
        <v>44</v>
      </c>
      <c r="B24" s="72"/>
      <c r="C24" s="14"/>
      <c r="D24" s="14" t="s">
        <v>45</v>
      </c>
      <c r="E24" s="116"/>
      <c r="F24" s="169"/>
    </row>
    <row r="25" spans="1:6" s="3" customFormat="1" ht="20.25" customHeight="1">
      <c r="A25" s="55" t="s">
        <v>96</v>
      </c>
      <c r="B25" s="72"/>
      <c r="C25" s="14"/>
      <c r="D25" s="14" t="s">
        <v>46</v>
      </c>
      <c r="E25" s="116"/>
      <c r="F25" s="169"/>
    </row>
    <row r="26" spans="1:6" s="3" customFormat="1" ht="20.25" customHeight="1">
      <c r="A26" s="14"/>
      <c r="B26" s="72"/>
      <c r="C26" s="14"/>
      <c r="D26" s="55" t="s">
        <v>95</v>
      </c>
      <c r="E26" s="116"/>
      <c r="F26" s="169"/>
    </row>
    <row r="27" spans="1:6" s="3" customFormat="1" ht="20.25" customHeight="1">
      <c r="A27" s="55" t="s">
        <v>91</v>
      </c>
      <c r="B27" s="72"/>
      <c r="C27" s="14"/>
      <c r="D27" s="14"/>
      <c r="E27" s="116"/>
      <c r="F27" s="169"/>
    </row>
    <row r="28" spans="1:6" s="3" customFormat="1" ht="20.25" customHeight="1">
      <c r="A28" s="55" t="s">
        <v>92</v>
      </c>
      <c r="B28" s="72"/>
      <c r="C28" s="14"/>
      <c r="D28" s="55" t="s">
        <v>93</v>
      </c>
      <c r="E28" s="116"/>
      <c r="F28" s="169"/>
    </row>
    <row r="29" spans="1:6" s="3" customFormat="1" ht="20.25" customHeight="1">
      <c r="A29" s="14" t="s">
        <v>49</v>
      </c>
      <c r="B29" s="72"/>
      <c r="C29" s="17"/>
      <c r="D29" s="55" t="s">
        <v>94</v>
      </c>
      <c r="E29" s="116"/>
      <c r="F29" s="169"/>
    </row>
    <row r="30" spans="1:6" s="4" customFormat="1" ht="20.25" customHeight="1">
      <c r="A30" s="18" t="s">
        <v>51</v>
      </c>
      <c r="B30" s="71"/>
      <c r="C30" s="14"/>
      <c r="D30" s="14"/>
      <c r="E30" s="116"/>
      <c r="F30" s="169"/>
    </row>
    <row r="31" spans="1:6" s="3" customFormat="1" ht="20.25" customHeight="1">
      <c r="A31" s="18" t="s">
        <v>52</v>
      </c>
      <c r="B31" s="70"/>
      <c r="C31" s="14"/>
      <c r="D31" s="18"/>
      <c r="E31" s="117"/>
      <c r="F31" s="169"/>
    </row>
    <row r="32" spans="1:6" s="53" customFormat="1" ht="20.25" customHeight="1">
      <c r="A32" s="56"/>
      <c r="B32" s="70"/>
      <c r="C32" s="55"/>
      <c r="D32" s="56"/>
      <c r="E32" s="117"/>
      <c r="F32" s="169"/>
    </row>
    <row r="33" spans="1:6" s="53" customFormat="1" ht="20.25" customHeight="1">
      <c r="A33" s="56"/>
      <c r="B33" s="70"/>
      <c r="C33" s="55"/>
      <c r="D33" s="56"/>
      <c r="E33" s="117"/>
      <c r="F33" s="169"/>
    </row>
    <row r="34" spans="1:6" s="3" customFormat="1" ht="20.25" customHeight="1">
      <c r="A34" s="111" t="s">
        <v>53</v>
      </c>
      <c r="B34" s="69">
        <v>173.2</v>
      </c>
      <c r="C34" s="49">
        <f>SUM(C4:C31)</f>
        <v>582.6</v>
      </c>
      <c r="D34" s="80" t="s">
        <v>54</v>
      </c>
      <c r="E34" s="45">
        <v>173.2</v>
      </c>
      <c r="F34" s="169"/>
    </row>
    <row r="35" spans="1:6" s="3" customFormat="1" ht="20.25" customHeight="1">
      <c r="A35" s="112"/>
      <c r="B35" s="69"/>
      <c r="C35" s="80"/>
      <c r="D35" s="47" t="s">
        <v>109</v>
      </c>
      <c r="E35" s="45"/>
      <c r="F35" s="169"/>
    </row>
    <row r="36" spans="1:6" s="3" customFormat="1" ht="20.25" customHeight="1">
      <c r="A36" s="111" t="s">
        <v>110</v>
      </c>
      <c r="B36" s="69"/>
      <c r="C36" s="80"/>
      <c r="D36" s="80" t="s">
        <v>111</v>
      </c>
      <c r="E36" s="45"/>
      <c r="F36" s="169"/>
    </row>
    <row r="37" spans="1:6" s="3" customFormat="1" ht="20.25" customHeight="1">
      <c r="A37" s="111" t="s">
        <v>128</v>
      </c>
      <c r="B37" s="69">
        <v>173.2</v>
      </c>
      <c r="C37" s="80"/>
      <c r="D37" s="80" t="s">
        <v>129</v>
      </c>
      <c r="E37" s="45">
        <v>173.2</v>
      </c>
      <c r="F37" s="169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86111111111109" right="0.35416666666666669" top="0.35416666666666669" bottom="0.35416666666666669" header="0.27500000000000002" footer="0.39305555555555555"/>
  <pageSetup paperSize="9" scale="95" firstPageNumber="2" orientation="portrait" useFirstPageNumber="1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8"/>
  <sheetViews>
    <sheetView showGridLines="0" topLeftCell="A19" zoomScale="115" workbookViewId="0">
      <selection activeCell="I45" sqref="I45"/>
    </sheetView>
  </sheetViews>
  <sheetFormatPr defaultColWidth="9" defaultRowHeight="14.25"/>
  <cols>
    <col min="1" max="1" width="29.375" style="6" customWidth="1"/>
    <col min="2" max="2" width="9.25" style="46" customWidth="1"/>
    <col min="3" max="3" width="0.25" style="6" customWidth="1"/>
    <col min="4" max="4" width="27.375" style="6" customWidth="1"/>
    <col min="5" max="5" width="9.5" style="46" customWidth="1"/>
    <col min="6" max="6" width="13.75" style="6" customWidth="1"/>
    <col min="7" max="255" width="9" style="6" customWidth="1"/>
  </cols>
  <sheetData>
    <row r="1" spans="1:23" ht="23.1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42.75" customHeight="1">
      <c r="A2" s="157" t="s">
        <v>62</v>
      </c>
      <c r="B2" s="157"/>
      <c r="C2" s="8"/>
      <c r="D2" s="8"/>
      <c r="E2" s="44"/>
      <c r="F2" s="9" t="s">
        <v>1</v>
      </c>
    </row>
    <row r="3" spans="1:23" s="2" customFormat="1" ht="19.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30.75" customHeight="1">
      <c r="A4" s="11" t="s">
        <v>5</v>
      </c>
      <c r="B4" s="114" t="s">
        <v>78</v>
      </c>
      <c r="C4" s="12" t="s">
        <v>6</v>
      </c>
      <c r="D4" s="11" t="s">
        <v>5</v>
      </c>
      <c r="E4" s="114" t="s">
        <v>78</v>
      </c>
      <c r="F4" s="161"/>
    </row>
    <row r="5" spans="1:23" s="1" customFormat="1" ht="19.5" customHeight="1">
      <c r="A5" s="10" t="s">
        <v>7</v>
      </c>
      <c r="B5" s="115"/>
      <c r="C5" s="10"/>
      <c r="D5" s="10" t="s">
        <v>8</v>
      </c>
      <c r="E5" s="115"/>
      <c r="F5" s="170" t="s">
        <v>105</v>
      </c>
      <c r="R5" s="22"/>
    </row>
    <row r="6" spans="1:23" s="3" customFormat="1" ht="19.5" customHeight="1">
      <c r="A6" s="14" t="s">
        <v>9</v>
      </c>
      <c r="B6" s="116"/>
      <c r="C6" s="14"/>
      <c r="D6" s="14" t="s">
        <v>10</v>
      </c>
      <c r="E6" s="116"/>
      <c r="F6" s="170"/>
    </row>
    <row r="7" spans="1:23" s="3" customFormat="1" ht="19.5" customHeight="1">
      <c r="A7" s="14" t="s">
        <v>11</v>
      </c>
      <c r="B7" s="116"/>
      <c r="C7" s="14"/>
      <c r="D7" s="14" t="s">
        <v>12</v>
      </c>
      <c r="E7" s="116"/>
      <c r="F7" s="170"/>
    </row>
    <row r="8" spans="1:23" s="3" customFormat="1" ht="19.5" customHeight="1">
      <c r="A8" s="14" t="s">
        <v>13</v>
      </c>
      <c r="B8" s="116"/>
      <c r="C8" s="14"/>
      <c r="D8" s="14" t="s">
        <v>14</v>
      </c>
      <c r="E8" s="116"/>
      <c r="F8" s="170"/>
    </row>
    <row r="9" spans="1:23" s="3" customFormat="1" ht="19.5" customHeight="1">
      <c r="A9" s="14" t="s">
        <v>15</v>
      </c>
      <c r="B9" s="116"/>
      <c r="C9" s="14"/>
      <c r="D9" s="14" t="s">
        <v>16</v>
      </c>
      <c r="E9" s="116"/>
      <c r="F9" s="170"/>
    </row>
    <row r="10" spans="1:23" s="3" customFormat="1" ht="19.5" customHeight="1">
      <c r="A10" s="14" t="s">
        <v>17</v>
      </c>
      <c r="B10" s="116"/>
      <c r="C10" s="14"/>
      <c r="D10" s="14" t="s">
        <v>18</v>
      </c>
      <c r="E10" s="116"/>
      <c r="F10" s="170"/>
    </row>
    <row r="11" spans="1:23" s="3" customFormat="1" ht="19.5" customHeight="1">
      <c r="A11" s="14" t="s">
        <v>19</v>
      </c>
      <c r="B11" s="116"/>
      <c r="C11" s="14"/>
      <c r="D11" s="14" t="s">
        <v>20</v>
      </c>
      <c r="E11" s="116"/>
      <c r="F11" s="170"/>
    </row>
    <row r="12" spans="1:23" s="3" customFormat="1" ht="19.5" customHeight="1">
      <c r="A12" s="14" t="s">
        <v>56</v>
      </c>
      <c r="B12" s="116"/>
      <c r="C12" s="14">
        <v>582.6</v>
      </c>
      <c r="D12" s="14" t="s">
        <v>22</v>
      </c>
      <c r="E12" s="116"/>
      <c r="F12" s="170"/>
    </row>
    <row r="13" spans="1:23" s="3" customFormat="1" ht="19.5" customHeight="1">
      <c r="A13" s="14" t="s">
        <v>23</v>
      </c>
      <c r="B13" s="116"/>
      <c r="C13" s="14"/>
      <c r="D13" s="14" t="s">
        <v>14</v>
      </c>
      <c r="E13" s="116"/>
      <c r="F13" s="170"/>
    </row>
    <row r="14" spans="1:23" s="3" customFormat="1" ht="19.5" customHeight="1">
      <c r="A14" s="14" t="s">
        <v>24</v>
      </c>
      <c r="B14" s="116"/>
      <c r="C14" s="14"/>
      <c r="D14" s="14" t="s">
        <v>25</v>
      </c>
      <c r="E14" s="116"/>
      <c r="F14" s="170"/>
    </row>
    <row r="15" spans="1:23" s="3" customFormat="1" ht="19.5" customHeight="1">
      <c r="A15" s="14" t="s">
        <v>26</v>
      </c>
      <c r="B15" s="116"/>
      <c r="C15" s="14"/>
      <c r="D15" s="14" t="s">
        <v>27</v>
      </c>
      <c r="E15" s="116"/>
      <c r="F15" s="170"/>
    </row>
    <row r="16" spans="1:23" s="3" customFormat="1" ht="19.5" customHeight="1">
      <c r="A16" s="14" t="s">
        <v>28</v>
      </c>
      <c r="B16" s="116"/>
      <c r="C16" s="14"/>
      <c r="D16" s="14" t="s">
        <v>29</v>
      </c>
      <c r="E16" s="116"/>
      <c r="F16" s="170"/>
    </row>
    <row r="17" spans="1:6" s="3" customFormat="1" ht="19.5" customHeight="1">
      <c r="A17" s="14" t="s">
        <v>30</v>
      </c>
      <c r="B17" s="116"/>
      <c r="C17" s="14"/>
      <c r="D17" s="14" t="s">
        <v>61</v>
      </c>
      <c r="E17" s="116"/>
      <c r="F17" s="170"/>
    </row>
    <row r="18" spans="1:6" s="3" customFormat="1" ht="19.5" customHeight="1">
      <c r="A18" s="14" t="s">
        <v>32</v>
      </c>
      <c r="B18" s="116"/>
      <c r="C18" s="14"/>
      <c r="D18" s="14" t="s">
        <v>33</v>
      </c>
      <c r="E18" s="116"/>
      <c r="F18" s="170"/>
    </row>
    <row r="19" spans="1:6" s="3" customFormat="1" ht="19.5" customHeight="1">
      <c r="A19" s="14" t="s">
        <v>34</v>
      </c>
      <c r="B19" s="116"/>
      <c r="C19" s="14"/>
      <c r="D19" s="14" t="s">
        <v>35</v>
      </c>
      <c r="E19" s="116"/>
      <c r="F19" s="170"/>
    </row>
    <row r="20" spans="1:6" s="3" customFormat="1" ht="19.5" customHeight="1">
      <c r="A20" s="14" t="s">
        <v>36</v>
      </c>
      <c r="B20" s="116"/>
      <c r="C20" s="14"/>
      <c r="D20" s="14" t="s">
        <v>37</v>
      </c>
      <c r="E20" s="116"/>
      <c r="F20" s="170"/>
    </row>
    <row r="21" spans="1:6" s="3" customFormat="1" ht="19.5" customHeight="1">
      <c r="A21" s="14" t="s">
        <v>38</v>
      </c>
      <c r="B21" s="116">
        <v>101</v>
      </c>
      <c r="C21" s="14"/>
      <c r="D21" s="14" t="s">
        <v>39</v>
      </c>
      <c r="E21" s="116"/>
      <c r="F21" s="170"/>
    </row>
    <row r="22" spans="1:6" s="3" customFormat="1" ht="19.5" customHeight="1">
      <c r="A22" s="14" t="s">
        <v>40</v>
      </c>
      <c r="B22" s="116">
        <v>100</v>
      </c>
      <c r="C22" s="14"/>
      <c r="D22" s="14" t="s">
        <v>41</v>
      </c>
      <c r="E22" s="116"/>
      <c r="F22" s="170"/>
    </row>
    <row r="23" spans="1:6" s="3" customFormat="1" ht="19.5" customHeight="1">
      <c r="A23" s="14" t="s">
        <v>42</v>
      </c>
      <c r="B23" s="116"/>
      <c r="C23" s="14"/>
      <c r="D23" s="14" t="s">
        <v>43</v>
      </c>
      <c r="E23" s="116">
        <f>E24+E25</f>
        <v>22</v>
      </c>
      <c r="F23" s="170"/>
    </row>
    <row r="24" spans="1:6" s="3" customFormat="1" ht="19.5" customHeight="1">
      <c r="A24" s="14" t="s">
        <v>63</v>
      </c>
      <c r="B24" s="116">
        <v>1</v>
      </c>
      <c r="C24" s="14"/>
      <c r="D24" s="55" t="s">
        <v>103</v>
      </c>
      <c r="E24" s="116">
        <v>15</v>
      </c>
      <c r="F24" s="170"/>
    </row>
    <row r="25" spans="1:6" s="3" customFormat="1" ht="19.5" customHeight="1">
      <c r="A25" s="55" t="s">
        <v>96</v>
      </c>
      <c r="B25" s="116"/>
      <c r="C25" s="14"/>
      <c r="D25" s="55" t="s">
        <v>104</v>
      </c>
      <c r="E25" s="116">
        <v>7</v>
      </c>
      <c r="F25" s="170"/>
    </row>
    <row r="26" spans="1:6" s="3" customFormat="1" ht="19.5" customHeight="1">
      <c r="A26" s="14"/>
      <c r="B26" s="116"/>
      <c r="C26" s="14"/>
      <c r="D26" s="55" t="s">
        <v>95</v>
      </c>
      <c r="E26" s="116"/>
      <c r="F26" s="170"/>
    </row>
    <row r="27" spans="1:6" s="3" customFormat="1" ht="19.5" customHeight="1">
      <c r="A27" s="55" t="s">
        <v>91</v>
      </c>
      <c r="B27" s="116"/>
      <c r="C27" s="14"/>
      <c r="D27" s="14"/>
      <c r="E27" s="116"/>
      <c r="F27" s="170"/>
    </row>
    <row r="28" spans="1:6" s="3" customFormat="1" ht="19.5" customHeight="1">
      <c r="A28" s="55" t="s">
        <v>106</v>
      </c>
      <c r="B28" s="116"/>
      <c r="C28" s="14"/>
      <c r="D28" s="55" t="s">
        <v>93</v>
      </c>
      <c r="E28" s="116"/>
      <c r="F28" s="170"/>
    </row>
    <row r="29" spans="1:6" s="3" customFormat="1" ht="19.5" customHeight="1">
      <c r="A29" s="14" t="s">
        <v>49</v>
      </c>
      <c r="B29" s="116"/>
      <c r="C29" s="17"/>
      <c r="D29" s="55" t="s">
        <v>94</v>
      </c>
      <c r="E29" s="116"/>
      <c r="F29" s="170"/>
    </row>
    <row r="30" spans="1:6" s="4" customFormat="1" ht="19.5" customHeight="1">
      <c r="A30" s="18" t="s">
        <v>51</v>
      </c>
      <c r="B30" s="102"/>
      <c r="C30" s="14"/>
      <c r="D30" s="14"/>
      <c r="E30" s="116"/>
      <c r="F30" s="170"/>
    </row>
    <row r="31" spans="1:6" s="3" customFormat="1" ht="19.5" customHeight="1">
      <c r="A31" s="18" t="s">
        <v>52</v>
      </c>
      <c r="B31" s="117"/>
      <c r="C31" s="14"/>
      <c r="D31" s="18"/>
      <c r="E31" s="117"/>
      <c r="F31" s="170"/>
    </row>
    <row r="32" spans="1:6" s="53" customFormat="1" ht="19.5" customHeight="1">
      <c r="A32" s="56"/>
      <c r="B32" s="117"/>
      <c r="C32" s="55"/>
      <c r="D32" s="56"/>
      <c r="E32" s="117"/>
      <c r="F32" s="170"/>
    </row>
    <row r="33" spans="1:6" s="76" customFormat="1" ht="19.5" customHeight="1">
      <c r="A33" s="110"/>
      <c r="B33" s="117"/>
      <c r="C33" s="77"/>
      <c r="D33" s="78"/>
      <c r="E33" s="117"/>
      <c r="F33" s="170"/>
    </row>
    <row r="34" spans="1:6" s="3" customFormat="1" ht="20.25" customHeight="1">
      <c r="A34" s="111" t="s">
        <v>53</v>
      </c>
      <c r="B34" s="45">
        <v>101</v>
      </c>
      <c r="C34" s="49">
        <f>SUM(C4:C31)</f>
        <v>582.6</v>
      </c>
      <c r="D34" s="80" t="s">
        <v>54</v>
      </c>
      <c r="E34" s="45">
        <v>22</v>
      </c>
      <c r="F34" s="170"/>
    </row>
    <row r="35" spans="1:6" s="3" customFormat="1" ht="20.25" customHeight="1">
      <c r="A35" s="112"/>
      <c r="B35" s="45"/>
      <c r="C35" s="80"/>
      <c r="D35" s="47" t="s">
        <v>109</v>
      </c>
      <c r="E35" s="45">
        <v>79</v>
      </c>
      <c r="F35" s="170"/>
    </row>
    <row r="36" spans="1:6" s="3" customFormat="1" ht="20.25" customHeight="1">
      <c r="A36" s="111" t="s">
        <v>110</v>
      </c>
      <c r="B36" s="45">
        <v>439</v>
      </c>
      <c r="C36" s="80"/>
      <c r="D36" s="80" t="s">
        <v>111</v>
      </c>
      <c r="E36" s="45">
        <f>B36+E35</f>
        <v>518</v>
      </c>
      <c r="F36" s="170"/>
    </row>
    <row r="37" spans="1:6" s="3" customFormat="1" ht="20.25" customHeight="1">
      <c r="A37" s="111" t="s">
        <v>128</v>
      </c>
      <c r="B37" s="45"/>
      <c r="C37" s="80"/>
      <c r="D37" s="80" t="s">
        <v>129</v>
      </c>
      <c r="E37" s="45"/>
      <c r="F37" s="170"/>
    </row>
    <row r="38" spans="1:6" s="5" customFormat="1" ht="17.25" customHeight="1">
      <c r="A38" s="6"/>
      <c r="B38" s="46"/>
      <c r="C38" s="6"/>
      <c r="D38" s="6"/>
      <c r="E38" s="46"/>
      <c r="F38" s="6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86111111111109" right="0.35416666666666669" top="0.39305555555555555" bottom="0.35416666666666669" header="0.43263888888888891" footer="0.43263888888888891"/>
  <pageSetup paperSize="9" scale="95" firstPageNumber="2" orientation="portrait" useFirstPageNumber="1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40"/>
  <sheetViews>
    <sheetView showGridLines="0" topLeftCell="A22" zoomScale="115" workbookViewId="0">
      <selection activeCell="I45" sqref="I45"/>
    </sheetView>
  </sheetViews>
  <sheetFormatPr defaultColWidth="9" defaultRowHeight="14.25"/>
  <cols>
    <col min="1" max="1" width="29.5" style="6" customWidth="1"/>
    <col min="2" max="2" width="10.25" style="68" customWidth="1"/>
    <col min="3" max="3" width="0.25" style="6" customWidth="1"/>
    <col min="4" max="4" width="26.875" style="6" customWidth="1"/>
    <col min="5" max="5" width="10.75" style="68" customWidth="1"/>
    <col min="6" max="6" width="12" style="6" customWidth="1"/>
    <col min="7" max="255" width="9" style="6" customWidth="1"/>
  </cols>
  <sheetData>
    <row r="1" spans="1:23" ht="23.1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21" customHeight="1">
      <c r="A2" s="157" t="s">
        <v>90</v>
      </c>
      <c r="B2" s="157"/>
      <c r="C2" s="8"/>
      <c r="D2" s="8"/>
      <c r="E2" s="67"/>
      <c r="F2" s="9" t="s">
        <v>1</v>
      </c>
    </row>
    <row r="3" spans="1:23" s="2" customFormat="1" ht="21.9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30.75" customHeight="1">
      <c r="A4" s="11" t="s">
        <v>5</v>
      </c>
      <c r="B4" s="74" t="s">
        <v>78</v>
      </c>
      <c r="C4" s="12" t="s">
        <v>6</v>
      </c>
      <c r="D4" s="11" t="s">
        <v>5</v>
      </c>
      <c r="E4" s="74" t="s">
        <v>78</v>
      </c>
      <c r="F4" s="161"/>
    </row>
    <row r="5" spans="1:23" s="1" customFormat="1" ht="19.5" customHeight="1">
      <c r="A5" s="10" t="s">
        <v>7</v>
      </c>
      <c r="B5" s="73"/>
      <c r="C5" s="10"/>
      <c r="D5" s="10" t="s">
        <v>8</v>
      </c>
      <c r="E5" s="35"/>
      <c r="F5" s="171" t="s">
        <v>112</v>
      </c>
      <c r="R5" s="22"/>
    </row>
    <row r="6" spans="1:23" s="3" customFormat="1" ht="19.5" customHeight="1">
      <c r="A6" s="14" t="s">
        <v>9</v>
      </c>
      <c r="B6" s="72"/>
      <c r="C6" s="14"/>
      <c r="D6" s="14" t="s">
        <v>10</v>
      </c>
      <c r="E6" s="36"/>
      <c r="F6" s="171"/>
    </row>
    <row r="7" spans="1:23" s="3" customFormat="1" ht="19.5" customHeight="1">
      <c r="A7" s="14" t="s">
        <v>11</v>
      </c>
      <c r="B7" s="72"/>
      <c r="C7" s="14"/>
      <c r="D7" s="14" t="s">
        <v>12</v>
      </c>
      <c r="E7" s="36"/>
      <c r="F7" s="171"/>
    </row>
    <row r="8" spans="1:23" s="3" customFormat="1" ht="19.5" customHeight="1">
      <c r="A8" s="14" t="s">
        <v>13</v>
      </c>
      <c r="B8" s="72"/>
      <c r="C8" s="14"/>
      <c r="D8" s="14" t="s">
        <v>14</v>
      </c>
      <c r="E8" s="36"/>
      <c r="F8" s="171"/>
    </row>
    <row r="9" spans="1:23" s="3" customFormat="1" ht="19.5" customHeight="1">
      <c r="A9" s="14" t="s">
        <v>15</v>
      </c>
      <c r="B9" s="72"/>
      <c r="C9" s="14"/>
      <c r="D9" s="14" t="s">
        <v>16</v>
      </c>
      <c r="E9" s="36"/>
      <c r="F9" s="171"/>
    </row>
    <row r="10" spans="1:23" s="3" customFormat="1" ht="19.5" customHeight="1">
      <c r="A10" s="14" t="s">
        <v>17</v>
      </c>
      <c r="B10" s="72"/>
      <c r="C10" s="14"/>
      <c r="D10" s="14" t="s">
        <v>18</v>
      </c>
      <c r="E10" s="36"/>
      <c r="F10" s="171"/>
    </row>
    <row r="11" spans="1:23" s="3" customFormat="1" ht="19.5" customHeight="1">
      <c r="A11" s="14" t="s">
        <v>19</v>
      </c>
      <c r="B11" s="72"/>
      <c r="C11" s="14"/>
      <c r="D11" s="14" t="s">
        <v>20</v>
      </c>
      <c r="E11" s="36"/>
      <c r="F11" s="171"/>
    </row>
    <row r="12" spans="1:23" s="3" customFormat="1" ht="18.75" customHeight="1">
      <c r="A12" s="14" t="s">
        <v>56</v>
      </c>
      <c r="B12" s="72"/>
      <c r="C12" s="14">
        <v>582.6</v>
      </c>
      <c r="D12" s="14" t="s">
        <v>22</v>
      </c>
      <c r="E12" s="36"/>
      <c r="F12" s="171"/>
    </row>
    <row r="13" spans="1:23" s="3" customFormat="1" ht="18.75" customHeight="1">
      <c r="A13" s="14" t="s">
        <v>23</v>
      </c>
      <c r="B13" s="72"/>
      <c r="C13" s="14"/>
      <c r="D13" s="14" t="s">
        <v>14</v>
      </c>
      <c r="E13" s="36"/>
      <c r="F13" s="171"/>
    </row>
    <row r="14" spans="1:23" s="3" customFormat="1" ht="18.75" customHeight="1">
      <c r="A14" s="14" t="s">
        <v>24</v>
      </c>
      <c r="B14" s="72"/>
      <c r="C14" s="14"/>
      <c r="D14" s="14" t="s">
        <v>25</v>
      </c>
      <c r="E14" s="36"/>
      <c r="F14" s="171"/>
    </row>
    <row r="15" spans="1:23" s="3" customFormat="1" ht="18.75" customHeight="1">
      <c r="A15" s="14" t="s">
        <v>26</v>
      </c>
      <c r="B15" s="72"/>
      <c r="C15" s="14"/>
      <c r="D15" s="14" t="s">
        <v>27</v>
      </c>
      <c r="E15" s="36"/>
      <c r="F15" s="171"/>
    </row>
    <row r="16" spans="1:23" s="3" customFormat="1" ht="18.75" customHeight="1">
      <c r="A16" s="14" t="s">
        <v>28</v>
      </c>
      <c r="B16" s="72"/>
      <c r="C16" s="14"/>
      <c r="D16" s="14" t="s">
        <v>29</v>
      </c>
      <c r="E16" s="36"/>
      <c r="F16" s="171"/>
    </row>
    <row r="17" spans="1:6" s="3" customFormat="1" ht="18.75" customHeight="1">
      <c r="A17" s="14" t="s">
        <v>30</v>
      </c>
      <c r="B17" s="72"/>
      <c r="C17" s="14"/>
      <c r="D17" s="14" t="s">
        <v>61</v>
      </c>
      <c r="E17" s="36"/>
      <c r="F17" s="171"/>
    </row>
    <row r="18" spans="1:6" s="3" customFormat="1" ht="18.75" customHeight="1">
      <c r="A18" s="14" t="s">
        <v>32</v>
      </c>
      <c r="B18" s="72"/>
      <c r="C18" s="14"/>
      <c r="D18" s="14" t="s">
        <v>33</v>
      </c>
      <c r="E18" s="36"/>
      <c r="F18" s="171"/>
    </row>
    <row r="19" spans="1:6" s="3" customFormat="1" ht="18.75" customHeight="1">
      <c r="A19" s="14" t="s">
        <v>34</v>
      </c>
      <c r="B19" s="72"/>
      <c r="C19" s="14"/>
      <c r="D19" s="14" t="s">
        <v>35</v>
      </c>
      <c r="E19" s="36"/>
      <c r="F19" s="171"/>
    </row>
    <row r="20" spans="1:6" s="3" customFormat="1" ht="18.75" customHeight="1">
      <c r="A20" s="14" t="s">
        <v>36</v>
      </c>
      <c r="B20" s="72"/>
      <c r="C20" s="14"/>
      <c r="D20" s="14" t="s">
        <v>37</v>
      </c>
      <c r="E20" s="36"/>
      <c r="F20" s="171"/>
    </row>
    <row r="21" spans="1:6" s="3" customFormat="1" ht="18.75" customHeight="1">
      <c r="A21" s="14" t="s">
        <v>38</v>
      </c>
      <c r="B21" s="72"/>
      <c r="C21" s="14"/>
      <c r="D21" s="14" t="s">
        <v>39</v>
      </c>
      <c r="E21" s="36"/>
      <c r="F21" s="171"/>
    </row>
    <row r="22" spans="1:6" s="3" customFormat="1" ht="18.75" customHeight="1">
      <c r="A22" s="14" t="s">
        <v>40</v>
      </c>
      <c r="B22" s="72"/>
      <c r="C22" s="14"/>
      <c r="D22" s="14" t="s">
        <v>41</v>
      </c>
      <c r="E22" s="36"/>
      <c r="F22" s="171"/>
    </row>
    <row r="23" spans="1:6" s="3" customFormat="1" ht="18.75" customHeight="1">
      <c r="A23" s="14" t="s">
        <v>42</v>
      </c>
      <c r="B23" s="72"/>
      <c r="C23" s="14"/>
      <c r="D23" s="14" t="s">
        <v>43</v>
      </c>
      <c r="E23" s="36"/>
      <c r="F23" s="171"/>
    </row>
    <row r="24" spans="1:6" s="3" customFormat="1" ht="18.75" customHeight="1">
      <c r="A24" s="14" t="s">
        <v>44</v>
      </c>
      <c r="B24" s="72"/>
      <c r="C24" s="14"/>
      <c r="D24" s="14" t="s">
        <v>45</v>
      </c>
      <c r="E24" s="36"/>
      <c r="F24" s="171"/>
    </row>
    <row r="25" spans="1:6" s="3" customFormat="1" ht="18.75" customHeight="1">
      <c r="A25" s="55" t="s">
        <v>96</v>
      </c>
      <c r="B25" s="33">
        <f>B26+B27+B28</f>
        <v>11605</v>
      </c>
      <c r="C25" s="14"/>
      <c r="D25" s="14" t="s">
        <v>46</v>
      </c>
      <c r="E25" s="36"/>
      <c r="F25" s="171"/>
    </row>
    <row r="26" spans="1:6" s="3" customFormat="1" ht="18.75" customHeight="1">
      <c r="A26" s="14" t="s">
        <v>68</v>
      </c>
      <c r="B26" s="72">
        <v>2836</v>
      </c>
      <c r="C26" s="14"/>
      <c r="D26" s="55" t="s">
        <v>95</v>
      </c>
      <c r="E26" s="37">
        <f>E27+E28</f>
        <v>9284</v>
      </c>
      <c r="F26" s="171"/>
    </row>
    <row r="27" spans="1:6" s="3" customFormat="1" ht="18.75" customHeight="1">
      <c r="A27" s="14" t="s">
        <v>69</v>
      </c>
      <c r="B27" s="72">
        <v>8699</v>
      </c>
      <c r="C27" s="14"/>
      <c r="D27" s="14" t="s">
        <v>71</v>
      </c>
      <c r="E27" s="36">
        <v>8812</v>
      </c>
      <c r="F27" s="171"/>
    </row>
    <row r="28" spans="1:6" s="3" customFormat="1" ht="18.75" customHeight="1">
      <c r="A28" s="14" t="s">
        <v>70</v>
      </c>
      <c r="B28" s="72">
        <v>70</v>
      </c>
      <c r="C28" s="14"/>
      <c r="D28" s="14" t="s">
        <v>72</v>
      </c>
      <c r="E28" s="36">
        <v>472</v>
      </c>
      <c r="F28" s="171"/>
    </row>
    <row r="29" spans="1:6" s="3" customFormat="1" ht="18.75" customHeight="1">
      <c r="A29" s="14"/>
      <c r="B29" s="72"/>
      <c r="C29" s="17"/>
      <c r="D29" s="14"/>
      <c r="E29" s="36"/>
      <c r="F29" s="171"/>
    </row>
    <row r="30" spans="1:6" s="4" customFormat="1" ht="18.75" customHeight="1">
      <c r="A30" s="55" t="s">
        <v>91</v>
      </c>
      <c r="B30" s="71"/>
      <c r="C30" s="14"/>
      <c r="D30" s="14"/>
      <c r="E30" s="36"/>
      <c r="F30" s="171"/>
    </row>
    <row r="31" spans="1:6" s="3" customFormat="1" ht="18.75" customHeight="1">
      <c r="A31" s="55" t="s">
        <v>92</v>
      </c>
      <c r="B31" s="70"/>
      <c r="C31" s="14"/>
      <c r="D31" s="55" t="s">
        <v>93</v>
      </c>
      <c r="E31" s="38"/>
      <c r="F31" s="171"/>
    </row>
    <row r="32" spans="1:6" s="3" customFormat="1" ht="18.75" customHeight="1">
      <c r="A32" s="14" t="s">
        <v>49</v>
      </c>
      <c r="B32" s="69"/>
      <c r="C32" s="21">
        <f>SUM(C5:C31)</f>
        <v>582.6</v>
      </c>
      <c r="D32" s="55" t="s">
        <v>94</v>
      </c>
      <c r="E32" s="39"/>
      <c r="F32" s="171"/>
    </row>
    <row r="33" spans="1:6" s="3" customFormat="1" ht="18.75" customHeight="1">
      <c r="A33" s="18" t="s">
        <v>51</v>
      </c>
      <c r="B33" s="34"/>
      <c r="C33" s="17"/>
      <c r="D33" s="14"/>
      <c r="E33" s="36"/>
      <c r="F33" s="171"/>
    </row>
    <row r="34" spans="1:6" s="3" customFormat="1" ht="18.75" customHeight="1">
      <c r="A34" s="18" t="s">
        <v>52</v>
      </c>
      <c r="B34" s="66"/>
      <c r="C34" s="14"/>
      <c r="D34" s="75"/>
      <c r="E34" s="40"/>
      <c r="F34" s="171"/>
    </row>
    <row r="35" spans="1:6" s="76" customFormat="1" ht="18.75" customHeight="1">
      <c r="A35" s="78"/>
      <c r="B35" s="66"/>
      <c r="C35" s="77"/>
      <c r="D35" s="75"/>
      <c r="E35" s="40"/>
      <c r="F35" s="171"/>
    </row>
    <row r="36" spans="1:6" s="76" customFormat="1" ht="18.75" customHeight="1">
      <c r="A36" s="78"/>
      <c r="B36" s="66"/>
      <c r="C36" s="77"/>
      <c r="D36" s="75"/>
      <c r="E36" s="40"/>
      <c r="F36" s="171"/>
    </row>
    <row r="37" spans="1:6" s="3" customFormat="1" ht="20.25" customHeight="1">
      <c r="A37" s="111" t="s">
        <v>53</v>
      </c>
      <c r="B37" s="69">
        <v>11605</v>
      </c>
      <c r="C37" s="49">
        <f>SUM(C7:C34)</f>
        <v>1165.2</v>
      </c>
      <c r="D37" s="80" t="s">
        <v>54</v>
      </c>
      <c r="E37" s="69">
        <v>9284</v>
      </c>
      <c r="F37" s="171"/>
    </row>
    <row r="38" spans="1:6" s="3" customFormat="1" ht="20.25" customHeight="1">
      <c r="A38" s="112"/>
      <c r="B38" s="69"/>
      <c r="C38" s="80"/>
      <c r="D38" s="47" t="s">
        <v>83</v>
      </c>
      <c r="E38" s="69">
        <f>B37-E37</f>
        <v>2321</v>
      </c>
      <c r="F38" s="171"/>
    </row>
    <row r="39" spans="1:6" s="3" customFormat="1" ht="20.25" customHeight="1">
      <c r="A39" s="111" t="s">
        <v>84</v>
      </c>
      <c r="B39" s="69">
        <v>16797</v>
      </c>
      <c r="C39" s="80"/>
      <c r="D39" s="80" t="s">
        <v>82</v>
      </c>
      <c r="E39" s="69">
        <f>E38+B39</f>
        <v>19118</v>
      </c>
      <c r="F39" s="171"/>
    </row>
    <row r="40" spans="1:6" s="3" customFormat="1" ht="20.25" customHeight="1">
      <c r="A40" s="111" t="s">
        <v>126</v>
      </c>
      <c r="B40" s="69">
        <f>B37+B39</f>
        <v>28402</v>
      </c>
      <c r="C40" s="80"/>
      <c r="D40" s="80" t="s">
        <v>127</v>
      </c>
      <c r="E40" s="69">
        <f>E37+E39</f>
        <v>28402</v>
      </c>
      <c r="F40" s="171"/>
    </row>
  </sheetData>
  <mergeCells count="6">
    <mergeCell ref="F5:F40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86111111111109" right="0.35416666666666669" top="0.43263888888888891" bottom="0.27500000000000002" header="0.35416666666666669" footer="0.39305555555555555"/>
  <pageSetup paperSize="9" scale="95" firstPageNumber="2" orientation="portrait" useFirstPageNumber="1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41"/>
  <sheetViews>
    <sheetView showGridLines="0" topLeftCell="A25" zoomScale="115" workbookViewId="0">
      <selection activeCell="I45" sqref="I45"/>
    </sheetView>
  </sheetViews>
  <sheetFormatPr defaultColWidth="9" defaultRowHeight="14.25"/>
  <cols>
    <col min="1" max="1" width="31.75" style="6" customWidth="1"/>
    <col min="2" max="2" width="9.75" style="68" customWidth="1"/>
    <col min="3" max="3" width="0.25" style="6" customWidth="1"/>
    <col min="4" max="4" width="25.125" style="6" customWidth="1"/>
    <col min="5" max="5" width="9.875" style="68" customWidth="1"/>
    <col min="6" max="6" width="12" style="6" customWidth="1"/>
    <col min="7" max="255" width="9" style="6" customWidth="1"/>
  </cols>
  <sheetData>
    <row r="1" spans="1:23" ht="20.100000000000001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41.25" customHeight="1">
      <c r="A2" s="157" t="s">
        <v>59</v>
      </c>
      <c r="B2" s="157"/>
      <c r="C2" s="8"/>
      <c r="D2" s="8"/>
      <c r="E2" s="67"/>
      <c r="F2" s="23" t="s">
        <v>1</v>
      </c>
    </row>
    <row r="3" spans="1:23" s="2" customFormat="1" ht="19.5" customHeight="1">
      <c r="A3" s="158" t="s">
        <v>2</v>
      </c>
      <c r="B3" s="159"/>
      <c r="C3" s="10"/>
      <c r="D3" s="158" t="s">
        <v>3</v>
      </c>
      <c r="E3" s="158"/>
      <c r="F3" s="160" t="s">
        <v>4</v>
      </c>
    </row>
    <row r="4" spans="1:23" s="2" customFormat="1" ht="27" customHeight="1">
      <c r="A4" s="11" t="s">
        <v>5</v>
      </c>
      <c r="B4" s="74" t="s">
        <v>78</v>
      </c>
      <c r="C4" s="12" t="s">
        <v>6</v>
      </c>
      <c r="D4" s="11" t="s">
        <v>5</v>
      </c>
      <c r="E4" s="74" t="s">
        <v>113</v>
      </c>
      <c r="F4" s="161"/>
    </row>
    <row r="5" spans="1:23" s="1" customFormat="1" ht="18.75" customHeight="1">
      <c r="A5" s="10" t="s">
        <v>7</v>
      </c>
      <c r="B5" s="73"/>
      <c r="C5" s="10"/>
      <c r="D5" s="10" t="s">
        <v>8</v>
      </c>
      <c r="E5" s="73"/>
      <c r="F5" s="162" t="s">
        <v>115</v>
      </c>
      <c r="R5" s="22"/>
    </row>
    <row r="6" spans="1:23" s="3" customFormat="1" ht="18.75" customHeight="1">
      <c r="A6" s="14" t="s">
        <v>9</v>
      </c>
      <c r="B6" s="72"/>
      <c r="C6" s="14"/>
      <c r="D6" s="14" t="s">
        <v>10</v>
      </c>
      <c r="E6" s="72"/>
      <c r="F6" s="162"/>
    </row>
    <row r="7" spans="1:23" s="3" customFormat="1" ht="18.75" customHeight="1">
      <c r="A7" s="14" t="s">
        <v>11</v>
      </c>
      <c r="B7" s="72"/>
      <c r="C7" s="14"/>
      <c r="D7" s="14" t="s">
        <v>12</v>
      </c>
      <c r="E7" s="72"/>
      <c r="F7" s="162"/>
    </row>
    <row r="8" spans="1:23" s="3" customFormat="1" ht="18.75" customHeight="1">
      <c r="A8" s="14" t="s">
        <v>58</v>
      </c>
      <c r="B8" s="72"/>
      <c r="C8" s="14"/>
      <c r="D8" s="14" t="s">
        <v>14</v>
      </c>
      <c r="E8" s="72"/>
      <c r="F8" s="162"/>
    </row>
    <row r="9" spans="1:23" s="3" customFormat="1" ht="18.75" customHeight="1">
      <c r="A9" s="14" t="s">
        <v>15</v>
      </c>
      <c r="B9" s="72"/>
      <c r="C9" s="14"/>
      <c r="D9" s="14" t="s">
        <v>16</v>
      </c>
      <c r="E9" s="72"/>
      <c r="F9" s="162"/>
    </row>
    <row r="10" spans="1:23" s="3" customFormat="1" ht="18.75" customHeight="1">
      <c r="A10" s="14" t="s">
        <v>17</v>
      </c>
      <c r="B10" s="72"/>
      <c r="C10" s="14"/>
      <c r="D10" s="14" t="s">
        <v>18</v>
      </c>
      <c r="E10" s="72"/>
      <c r="F10" s="162"/>
    </row>
    <row r="11" spans="1:23" s="3" customFormat="1" ht="18.75" customHeight="1">
      <c r="A11" s="14" t="s">
        <v>19</v>
      </c>
      <c r="B11" s="72"/>
      <c r="C11" s="14"/>
      <c r="D11" s="14" t="s">
        <v>20</v>
      </c>
      <c r="E11" s="72"/>
      <c r="F11" s="162"/>
    </row>
    <row r="12" spans="1:23" s="3" customFormat="1" ht="18.75" customHeight="1">
      <c r="A12" s="14" t="s">
        <v>56</v>
      </c>
      <c r="B12" s="72"/>
      <c r="C12" s="14">
        <v>582.6</v>
      </c>
      <c r="D12" s="14" t="s">
        <v>22</v>
      </c>
      <c r="E12" s="72"/>
      <c r="F12" s="162"/>
    </row>
    <row r="13" spans="1:23" s="3" customFormat="1" ht="18.75" customHeight="1">
      <c r="A13" s="14" t="s">
        <v>23</v>
      </c>
      <c r="B13" s="72"/>
      <c r="C13" s="14"/>
      <c r="D13" s="14" t="s">
        <v>14</v>
      </c>
      <c r="E13" s="72"/>
      <c r="F13" s="162"/>
    </row>
    <row r="14" spans="1:23" s="3" customFormat="1" ht="18.75" customHeight="1">
      <c r="A14" s="14" t="s">
        <v>24</v>
      </c>
      <c r="B14" s="72"/>
      <c r="C14" s="14"/>
      <c r="D14" s="14" t="s">
        <v>25</v>
      </c>
      <c r="E14" s="72"/>
      <c r="F14" s="162"/>
    </row>
    <row r="15" spans="1:23" s="3" customFormat="1" ht="18.75" customHeight="1">
      <c r="A15" s="14" t="s">
        <v>26</v>
      </c>
      <c r="B15" s="72"/>
      <c r="C15" s="14"/>
      <c r="D15" s="14" t="s">
        <v>27</v>
      </c>
      <c r="E15" s="72"/>
      <c r="F15" s="162"/>
    </row>
    <row r="16" spans="1:23" s="3" customFormat="1" ht="18.75" customHeight="1">
      <c r="A16" s="14" t="s">
        <v>28</v>
      </c>
      <c r="B16" s="72"/>
      <c r="C16" s="14"/>
      <c r="D16" s="14" t="s">
        <v>29</v>
      </c>
      <c r="E16" s="72"/>
      <c r="F16" s="162"/>
    </row>
    <row r="17" spans="1:6" s="3" customFormat="1" ht="18.75" customHeight="1">
      <c r="A17" s="14" t="s">
        <v>30</v>
      </c>
      <c r="B17" s="72"/>
      <c r="C17" s="14"/>
      <c r="D17" s="14" t="s">
        <v>31</v>
      </c>
      <c r="E17" s="72"/>
      <c r="F17" s="162"/>
    </row>
    <row r="18" spans="1:6" s="3" customFormat="1" ht="18.75" customHeight="1">
      <c r="A18" s="14" t="s">
        <v>32</v>
      </c>
      <c r="B18" s="72"/>
      <c r="C18" s="14"/>
      <c r="D18" s="14" t="s">
        <v>33</v>
      </c>
      <c r="E18" s="72"/>
      <c r="F18" s="162"/>
    </row>
    <row r="19" spans="1:6" s="3" customFormat="1" ht="18.75" customHeight="1">
      <c r="A19" s="14" t="s">
        <v>34</v>
      </c>
      <c r="B19" s="72"/>
      <c r="C19" s="14"/>
      <c r="D19" s="14" t="s">
        <v>35</v>
      </c>
      <c r="E19" s="72"/>
      <c r="F19" s="162"/>
    </row>
    <row r="20" spans="1:6" s="3" customFormat="1" ht="18.75" customHeight="1">
      <c r="A20" s="14" t="s">
        <v>36</v>
      </c>
      <c r="B20" s="72"/>
      <c r="C20" s="14"/>
      <c r="D20" s="14" t="s">
        <v>37</v>
      </c>
      <c r="E20" s="72"/>
      <c r="F20" s="162"/>
    </row>
    <row r="21" spans="1:6" s="3" customFormat="1" ht="18.75" customHeight="1">
      <c r="A21" s="14" t="s">
        <v>38</v>
      </c>
      <c r="B21" s="72"/>
      <c r="C21" s="14"/>
      <c r="D21" s="14" t="s">
        <v>39</v>
      </c>
      <c r="E21" s="72"/>
      <c r="F21" s="162"/>
    </row>
    <row r="22" spans="1:6" s="3" customFormat="1" ht="18.75" customHeight="1">
      <c r="A22" s="14" t="s">
        <v>40</v>
      </c>
      <c r="B22" s="72"/>
      <c r="C22" s="14"/>
      <c r="D22" s="14" t="s">
        <v>41</v>
      </c>
      <c r="E22" s="72"/>
      <c r="F22" s="162"/>
    </row>
    <row r="23" spans="1:6" s="3" customFormat="1" ht="18.75" customHeight="1">
      <c r="A23" s="14" t="s">
        <v>42</v>
      </c>
      <c r="B23" s="72"/>
      <c r="C23" s="14"/>
      <c r="D23" s="14" t="s">
        <v>43</v>
      </c>
      <c r="E23" s="72"/>
      <c r="F23" s="162"/>
    </row>
    <row r="24" spans="1:6" s="3" customFormat="1" ht="18.75" customHeight="1">
      <c r="A24" s="14" t="s">
        <v>44</v>
      </c>
      <c r="B24" s="72"/>
      <c r="C24" s="14"/>
      <c r="D24" s="14" t="s">
        <v>45</v>
      </c>
      <c r="E24" s="72"/>
      <c r="F24" s="162"/>
    </row>
    <row r="25" spans="1:6" s="3" customFormat="1" ht="18.75" customHeight="1">
      <c r="A25" s="55" t="s">
        <v>96</v>
      </c>
      <c r="B25" s="72"/>
      <c r="C25" s="14"/>
      <c r="D25" s="14" t="s">
        <v>46</v>
      </c>
      <c r="E25" s="72"/>
      <c r="F25" s="162"/>
    </row>
    <row r="26" spans="1:6" s="3" customFormat="1" ht="18.75" customHeight="1">
      <c r="A26" s="14"/>
      <c r="B26" s="72"/>
      <c r="C26" s="14"/>
      <c r="D26" s="55" t="s">
        <v>95</v>
      </c>
      <c r="E26" s="72"/>
      <c r="F26" s="162"/>
    </row>
    <row r="27" spans="1:6" s="3" customFormat="1" ht="18.75" customHeight="1">
      <c r="A27" s="77" t="s">
        <v>97</v>
      </c>
      <c r="B27" s="73">
        <f>B28+B29+B30</f>
        <v>3816</v>
      </c>
      <c r="C27" s="14"/>
      <c r="D27" s="14"/>
      <c r="E27" s="72"/>
      <c r="F27" s="162"/>
    </row>
    <row r="28" spans="1:6" s="3" customFormat="1" ht="18.75" customHeight="1">
      <c r="A28" s="14" t="s">
        <v>9</v>
      </c>
      <c r="B28" s="72">
        <v>1401</v>
      </c>
      <c r="C28" s="14"/>
      <c r="D28" s="77" t="s">
        <v>93</v>
      </c>
      <c r="E28" s="73">
        <f>E29+E30+E31</f>
        <v>2240</v>
      </c>
      <c r="F28" s="162"/>
    </row>
    <row r="29" spans="1:6" s="3" customFormat="1" ht="18.75" customHeight="1">
      <c r="A29" s="14" t="s">
        <v>11</v>
      </c>
      <c r="B29" s="72">
        <v>2402</v>
      </c>
      <c r="C29" s="17"/>
      <c r="D29" s="14" t="s">
        <v>10</v>
      </c>
      <c r="E29" s="72">
        <v>2103</v>
      </c>
      <c r="F29" s="162"/>
    </row>
    <row r="30" spans="1:6" s="4" customFormat="1" ht="18.75" customHeight="1">
      <c r="A30" s="14" t="s">
        <v>58</v>
      </c>
      <c r="B30" s="72">
        <v>13</v>
      </c>
      <c r="C30" s="14"/>
      <c r="D30" s="77" t="s">
        <v>114</v>
      </c>
      <c r="E30" s="72">
        <v>87</v>
      </c>
      <c r="F30" s="162"/>
    </row>
    <row r="31" spans="1:6" s="3" customFormat="1" ht="18.75" customHeight="1">
      <c r="A31" s="18"/>
      <c r="B31" s="72"/>
      <c r="C31" s="14"/>
      <c r="D31" s="14" t="s">
        <v>14</v>
      </c>
      <c r="E31" s="72">
        <v>50</v>
      </c>
      <c r="F31" s="162"/>
    </row>
    <row r="32" spans="1:6" s="3" customFormat="1" ht="18.75" customHeight="1">
      <c r="A32" s="77" t="s">
        <v>106</v>
      </c>
      <c r="B32" s="72"/>
      <c r="C32" s="21">
        <f>SUM(C5:C31)</f>
        <v>582.6</v>
      </c>
      <c r="D32" s="14" t="s">
        <v>16</v>
      </c>
      <c r="E32" s="72"/>
      <c r="F32" s="162"/>
    </row>
    <row r="33" spans="1:6" s="3" customFormat="1" ht="18.75" customHeight="1">
      <c r="A33" s="14" t="s">
        <v>49</v>
      </c>
      <c r="B33" s="72"/>
      <c r="C33" s="17"/>
      <c r="E33" s="72"/>
      <c r="F33" s="162"/>
    </row>
    <row r="34" spans="1:6" s="3" customFormat="1" ht="18.75" customHeight="1">
      <c r="A34" s="18" t="s">
        <v>51</v>
      </c>
      <c r="B34" s="71"/>
      <c r="C34" s="14"/>
      <c r="D34" s="77" t="s">
        <v>94</v>
      </c>
      <c r="E34" s="72"/>
      <c r="F34" s="162"/>
    </row>
    <row r="35" spans="1:6" s="3" customFormat="1" ht="18.75" customHeight="1">
      <c r="A35" s="18" t="s">
        <v>52</v>
      </c>
      <c r="B35" s="70"/>
      <c r="C35" s="14"/>
      <c r="D35" s="14"/>
      <c r="E35" s="72"/>
      <c r="F35" s="162"/>
    </row>
    <row r="36" spans="1:6" s="76" customFormat="1" ht="18.75" customHeight="1">
      <c r="A36" s="78"/>
      <c r="B36" s="70"/>
      <c r="C36" s="77"/>
      <c r="D36" s="77"/>
      <c r="E36" s="72"/>
      <c r="F36" s="162"/>
    </row>
    <row r="37" spans="1:6" s="76" customFormat="1" ht="18.75" customHeight="1">
      <c r="A37" s="78"/>
      <c r="B37" s="70"/>
      <c r="C37" s="77"/>
      <c r="D37" s="77"/>
      <c r="E37" s="72"/>
      <c r="F37" s="162"/>
    </row>
    <row r="38" spans="1:6" s="3" customFormat="1" ht="20.25" customHeight="1">
      <c r="A38" s="111" t="s">
        <v>53</v>
      </c>
      <c r="B38" s="69">
        <v>3816</v>
      </c>
      <c r="C38" s="49">
        <f>SUM(C8:C35)</f>
        <v>1165.2</v>
      </c>
      <c r="D38" s="80" t="s">
        <v>54</v>
      </c>
      <c r="E38" s="69">
        <v>2240</v>
      </c>
      <c r="F38" s="162"/>
    </row>
    <row r="39" spans="1:6" s="3" customFormat="1" ht="20.25" customHeight="1">
      <c r="A39" s="112"/>
      <c r="B39" s="69"/>
      <c r="C39" s="80"/>
      <c r="D39" s="47" t="s">
        <v>83</v>
      </c>
      <c r="E39" s="69">
        <f>B38-E38</f>
        <v>1576</v>
      </c>
      <c r="F39" s="162"/>
    </row>
    <row r="40" spans="1:6" s="3" customFormat="1" ht="20.25" customHeight="1">
      <c r="A40" s="111" t="s">
        <v>84</v>
      </c>
      <c r="B40" s="69">
        <v>3408</v>
      </c>
      <c r="C40" s="80"/>
      <c r="D40" s="80" t="s">
        <v>82</v>
      </c>
      <c r="E40" s="69">
        <f>E39+B40</f>
        <v>4984</v>
      </c>
      <c r="F40" s="162"/>
    </row>
    <row r="41" spans="1:6" s="3" customFormat="1" ht="20.25" customHeight="1">
      <c r="A41" s="111" t="s">
        <v>130</v>
      </c>
      <c r="B41" s="69">
        <f>B38+B40</f>
        <v>7224</v>
      </c>
      <c r="C41" s="80"/>
      <c r="D41" s="80" t="s">
        <v>131</v>
      </c>
      <c r="E41" s="69">
        <f>E38+E40</f>
        <v>7224</v>
      </c>
      <c r="F41" s="162"/>
    </row>
  </sheetData>
  <mergeCells count="6">
    <mergeCell ref="F5:F41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86111111111109" right="0.35416666666666669" top="0.15694444444444444" bottom="0.31458333333333333" header="0.11805555555555555" footer="0.2361111111111111"/>
  <pageSetup paperSize="9" scale="95" orientation="portrait" useFirstPageNumber="1" r:id="rId1"/>
  <headerFooter alignWithMargins="0">
    <oddFooter>&amp;C9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7"/>
  <sheetViews>
    <sheetView showGridLines="0" topLeftCell="A25" zoomScale="115" workbookViewId="0">
      <selection activeCell="I45" sqref="I45"/>
    </sheetView>
  </sheetViews>
  <sheetFormatPr defaultColWidth="9" defaultRowHeight="14.25"/>
  <cols>
    <col min="1" max="1" width="30.625" style="6" customWidth="1"/>
    <col min="2" max="2" width="9.125" style="6" customWidth="1"/>
    <col min="3" max="3" width="0.25" style="6" customWidth="1"/>
    <col min="4" max="4" width="25.625" style="6" customWidth="1"/>
    <col min="5" max="5" width="8.375" style="6" customWidth="1"/>
    <col min="6" max="6" width="12" style="6" customWidth="1"/>
    <col min="7" max="255" width="9" style="6" customWidth="1"/>
  </cols>
  <sheetData>
    <row r="1" spans="1:23" ht="24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9.75" customHeight="1">
      <c r="A2" s="157" t="s">
        <v>65</v>
      </c>
      <c r="B2" s="157"/>
      <c r="C2" s="8"/>
      <c r="D2" s="8"/>
      <c r="E2" s="8"/>
      <c r="F2" s="9" t="s">
        <v>1</v>
      </c>
    </row>
    <row r="3" spans="1:23" s="2" customFormat="1" ht="22.5" customHeight="1">
      <c r="A3" s="172" t="s">
        <v>2</v>
      </c>
      <c r="B3" s="172"/>
      <c r="C3" s="10"/>
      <c r="D3" s="172" t="s">
        <v>3</v>
      </c>
      <c r="E3" s="172"/>
      <c r="F3" s="173" t="s">
        <v>4</v>
      </c>
    </row>
    <row r="4" spans="1:23" s="2" customFormat="1" ht="23.25" customHeight="1">
      <c r="A4" s="11" t="s">
        <v>5</v>
      </c>
      <c r="B4" s="54" t="s">
        <v>78</v>
      </c>
      <c r="C4" s="12" t="s">
        <v>6</v>
      </c>
      <c r="D4" s="11" t="s">
        <v>5</v>
      </c>
      <c r="E4" s="54" t="s">
        <v>101</v>
      </c>
      <c r="F4" s="173"/>
    </row>
    <row r="5" spans="1:23" s="1" customFormat="1" ht="19.5" customHeight="1">
      <c r="A5" s="10" t="s">
        <v>7</v>
      </c>
      <c r="B5" s="13">
        <f>B6+B7+B8</f>
        <v>0</v>
      </c>
      <c r="C5" s="10"/>
      <c r="D5" s="10" t="s">
        <v>8</v>
      </c>
      <c r="E5" s="13">
        <f>E6+E7+E8+E9</f>
        <v>0</v>
      </c>
      <c r="F5" s="169" t="s">
        <v>102</v>
      </c>
      <c r="R5" s="22"/>
    </row>
    <row r="6" spans="1:23" s="3" customFormat="1" ht="19.5" customHeight="1">
      <c r="A6" s="14" t="s">
        <v>9</v>
      </c>
      <c r="B6" s="15"/>
      <c r="C6" s="14"/>
      <c r="D6" s="14" t="s">
        <v>10</v>
      </c>
      <c r="E6" s="16"/>
      <c r="F6" s="169"/>
    </row>
    <row r="7" spans="1:23" s="3" customFormat="1" ht="19.5" customHeight="1">
      <c r="A7" s="14" t="s">
        <v>11</v>
      </c>
      <c r="B7" s="16"/>
      <c r="C7" s="14"/>
      <c r="D7" s="14" t="s">
        <v>12</v>
      </c>
      <c r="E7" s="16"/>
      <c r="F7" s="169"/>
    </row>
    <row r="8" spans="1:23" s="3" customFormat="1" ht="19.5" customHeight="1">
      <c r="A8" s="14" t="s">
        <v>13</v>
      </c>
      <c r="B8" s="16"/>
      <c r="C8" s="14"/>
      <c r="D8" s="14" t="s">
        <v>14</v>
      </c>
      <c r="E8" s="16"/>
      <c r="F8" s="169"/>
    </row>
    <row r="9" spans="1:23" s="3" customFormat="1" ht="19.5" customHeight="1">
      <c r="A9" s="14" t="s">
        <v>15</v>
      </c>
      <c r="B9" s="16">
        <f>B10+B11+B12</f>
        <v>0</v>
      </c>
      <c r="C9" s="14"/>
      <c r="D9" s="14" t="s">
        <v>16</v>
      </c>
      <c r="E9" s="16"/>
      <c r="F9" s="169"/>
    </row>
    <row r="10" spans="1:23" s="3" customFormat="1" ht="19.5" customHeight="1">
      <c r="A10" s="14" t="s">
        <v>17</v>
      </c>
      <c r="B10" s="16"/>
      <c r="C10" s="14"/>
      <c r="D10" s="14" t="s">
        <v>18</v>
      </c>
      <c r="E10" s="15">
        <f>E11+E12+E13+E14+E15</f>
        <v>0</v>
      </c>
      <c r="F10" s="169"/>
    </row>
    <row r="11" spans="1:23" s="3" customFormat="1" ht="19.5" customHeight="1">
      <c r="A11" s="14" t="s">
        <v>19</v>
      </c>
      <c r="B11" s="16"/>
      <c r="C11" s="14"/>
      <c r="D11" s="14" t="s">
        <v>20</v>
      </c>
      <c r="E11" s="16"/>
      <c r="F11" s="169"/>
    </row>
    <row r="12" spans="1:23" s="3" customFormat="1" ht="19.5" customHeight="1">
      <c r="A12" s="14" t="s">
        <v>56</v>
      </c>
      <c r="B12" s="16"/>
      <c r="C12" s="14">
        <v>582.6</v>
      </c>
      <c r="D12" s="14" t="s">
        <v>22</v>
      </c>
      <c r="E12" s="16"/>
      <c r="F12" s="169"/>
    </row>
    <row r="13" spans="1:23" s="3" customFormat="1" ht="19.5" customHeight="1">
      <c r="A13" s="14" t="s">
        <v>23</v>
      </c>
      <c r="B13" s="16">
        <f>B14+B15+B16</f>
        <v>0</v>
      </c>
      <c r="C13" s="14"/>
      <c r="D13" s="14" t="s">
        <v>14</v>
      </c>
      <c r="E13" s="16"/>
      <c r="F13" s="169"/>
    </row>
    <row r="14" spans="1:23" s="3" customFormat="1" ht="19.5" customHeight="1">
      <c r="A14" s="14" t="s">
        <v>24</v>
      </c>
      <c r="B14" s="16"/>
      <c r="C14" s="14"/>
      <c r="D14" s="14" t="s">
        <v>25</v>
      </c>
      <c r="E14" s="16"/>
      <c r="F14" s="169"/>
    </row>
    <row r="15" spans="1:23" s="3" customFormat="1" ht="19.5" customHeight="1">
      <c r="A15" s="14" t="s">
        <v>26</v>
      </c>
      <c r="B15" s="16"/>
      <c r="C15" s="14"/>
      <c r="D15" s="14" t="s">
        <v>27</v>
      </c>
      <c r="E15" s="16"/>
      <c r="F15" s="169"/>
    </row>
    <row r="16" spans="1:23" s="3" customFormat="1" ht="19.5" customHeight="1">
      <c r="A16" s="14" t="s">
        <v>28</v>
      </c>
      <c r="B16" s="16"/>
      <c r="C16" s="14"/>
      <c r="D16" s="14" t="s">
        <v>29</v>
      </c>
      <c r="E16" s="16">
        <f>E17+E18+E19</f>
        <v>0</v>
      </c>
      <c r="F16" s="169"/>
    </row>
    <row r="17" spans="1:6" s="3" customFormat="1" ht="19.5" customHeight="1">
      <c r="A17" s="14" t="s">
        <v>30</v>
      </c>
      <c r="B17" s="16">
        <f>B18+B19+B20</f>
        <v>0</v>
      </c>
      <c r="C17" s="14"/>
      <c r="D17" s="14" t="s">
        <v>61</v>
      </c>
      <c r="E17" s="16"/>
      <c r="F17" s="169"/>
    </row>
    <row r="18" spans="1:6" s="3" customFormat="1" ht="19.5" customHeight="1">
      <c r="A18" s="14" t="s">
        <v>32</v>
      </c>
      <c r="B18" s="16"/>
      <c r="C18" s="14"/>
      <c r="D18" s="14" t="s">
        <v>33</v>
      </c>
      <c r="E18" s="16"/>
      <c r="F18" s="169"/>
    </row>
    <row r="19" spans="1:6" s="3" customFormat="1" ht="19.5" customHeight="1">
      <c r="A19" s="14" t="s">
        <v>34</v>
      </c>
      <c r="B19" s="16"/>
      <c r="C19" s="14"/>
      <c r="D19" s="14" t="s">
        <v>35</v>
      </c>
      <c r="E19" s="16"/>
      <c r="F19" s="169"/>
    </row>
    <row r="20" spans="1:6" s="3" customFormat="1" ht="19.5" customHeight="1">
      <c r="A20" s="14" t="s">
        <v>36</v>
      </c>
      <c r="B20" s="16"/>
      <c r="C20" s="14"/>
      <c r="D20" s="14" t="s">
        <v>37</v>
      </c>
      <c r="E20" s="16">
        <f>E21+E22</f>
        <v>0</v>
      </c>
      <c r="F20" s="169"/>
    </row>
    <row r="21" spans="1:6" s="3" customFormat="1" ht="19.5" customHeight="1">
      <c r="A21" s="14" t="s">
        <v>38</v>
      </c>
      <c r="B21" s="16">
        <f>B22+B23+B24</f>
        <v>0</v>
      </c>
      <c r="C21" s="14"/>
      <c r="D21" s="14" t="s">
        <v>39</v>
      </c>
      <c r="E21" s="16"/>
      <c r="F21" s="169"/>
    </row>
    <row r="22" spans="1:6" s="3" customFormat="1" ht="19.5" customHeight="1">
      <c r="A22" s="14" t="s">
        <v>40</v>
      </c>
      <c r="B22" s="16"/>
      <c r="C22" s="14"/>
      <c r="D22" s="14" t="s">
        <v>41</v>
      </c>
      <c r="E22" s="16"/>
      <c r="F22" s="169"/>
    </row>
    <row r="23" spans="1:6" s="3" customFormat="1" ht="19.5" customHeight="1">
      <c r="A23" s="14" t="s">
        <v>42</v>
      </c>
      <c r="B23" s="16"/>
      <c r="C23" s="14"/>
      <c r="D23" s="14" t="s">
        <v>43</v>
      </c>
      <c r="E23" s="16">
        <f>E24+E25</f>
        <v>0</v>
      </c>
      <c r="F23" s="169"/>
    </row>
    <row r="24" spans="1:6" s="3" customFormat="1" ht="19.5" customHeight="1">
      <c r="A24" s="14" t="s">
        <v>44</v>
      </c>
      <c r="B24" s="16"/>
      <c r="C24" s="14"/>
      <c r="D24" s="14" t="s">
        <v>45</v>
      </c>
      <c r="E24" s="16"/>
      <c r="F24" s="169"/>
    </row>
    <row r="25" spans="1:6" s="3" customFormat="1" ht="19.5" customHeight="1">
      <c r="A25" s="55" t="s">
        <v>96</v>
      </c>
      <c r="B25" s="16"/>
      <c r="C25" s="14"/>
      <c r="D25" s="14" t="s">
        <v>46</v>
      </c>
      <c r="E25" s="16"/>
      <c r="F25" s="169"/>
    </row>
    <row r="26" spans="1:6" s="3" customFormat="1" ht="19.5" customHeight="1">
      <c r="A26" s="14"/>
      <c r="B26" s="16"/>
      <c r="C26" s="14"/>
      <c r="D26" s="55" t="s">
        <v>95</v>
      </c>
      <c r="E26" s="16"/>
      <c r="F26" s="169"/>
    </row>
    <row r="27" spans="1:6" s="3" customFormat="1" ht="19.5" customHeight="1">
      <c r="A27" s="77" t="s">
        <v>97</v>
      </c>
      <c r="B27" s="16"/>
      <c r="C27" s="14"/>
      <c r="D27" s="14"/>
      <c r="E27" s="16"/>
      <c r="F27" s="169"/>
    </row>
    <row r="28" spans="1:6" s="3" customFormat="1" ht="19.5" customHeight="1">
      <c r="A28" s="77" t="s">
        <v>124</v>
      </c>
      <c r="B28" s="16">
        <f>B29+B30+B31</f>
        <v>41</v>
      </c>
      <c r="C28" s="14"/>
      <c r="D28" s="77" t="s">
        <v>93</v>
      </c>
      <c r="E28" s="16"/>
      <c r="F28" s="169"/>
    </row>
    <row r="29" spans="1:6" s="3" customFormat="1" ht="19.5" customHeight="1">
      <c r="A29" s="14" t="s">
        <v>49</v>
      </c>
      <c r="B29" s="16">
        <v>41</v>
      </c>
      <c r="C29" s="17"/>
      <c r="D29" s="77" t="s">
        <v>125</v>
      </c>
      <c r="E29" s="16">
        <v>41</v>
      </c>
      <c r="F29" s="169"/>
    </row>
    <row r="30" spans="1:6" s="4" customFormat="1" ht="19.5" customHeight="1">
      <c r="A30" s="18" t="s">
        <v>73</v>
      </c>
      <c r="B30" s="19"/>
      <c r="C30" s="14"/>
      <c r="D30" s="14"/>
      <c r="E30" s="16"/>
      <c r="F30" s="169"/>
    </row>
    <row r="31" spans="1:6" s="3" customFormat="1" ht="19.5" customHeight="1">
      <c r="A31" s="18" t="s">
        <v>52</v>
      </c>
      <c r="B31" s="20"/>
      <c r="C31" s="14"/>
      <c r="D31" s="18"/>
      <c r="E31" s="20"/>
      <c r="F31" s="169"/>
    </row>
    <row r="32" spans="1:6" s="76" customFormat="1" ht="19.5" customHeight="1">
      <c r="A32" s="78"/>
      <c r="B32" s="79"/>
      <c r="C32" s="77"/>
      <c r="D32" s="78"/>
      <c r="E32" s="79"/>
      <c r="F32" s="169"/>
    </row>
    <row r="33" spans="1:6" s="76" customFormat="1" ht="19.5" customHeight="1">
      <c r="A33" s="78"/>
      <c r="B33" s="79"/>
      <c r="C33" s="77"/>
      <c r="D33" s="78"/>
      <c r="E33" s="79"/>
      <c r="F33" s="169"/>
    </row>
    <row r="34" spans="1:6" s="3" customFormat="1" ht="20.25" customHeight="1">
      <c r="A34" s="111" t="s">
        <v>53</v>
      </c>
      <c r="B34" s="81">
        <v>41</v>
      </c>
      <c r="C34" s="49">
        <f>SUM(C4:C31)</f>
        <v>582.6</v>
      </c>
      <c r="D34" s="80" t="s">
        <v>54</v>
      </c>
      <c r="E34" s="81">
        <v>41</v>
      </c>
      <c r="F34" s="169"/>
    </row>
    <row r="35" spans="1:6" s="3" customFormat="1" ht="20.25" customHeight="1">
      <c r="A35" s="112"/>
      <c r="B35" s="84"/>
      <c r="C35" s="80"/>
      <c r="D35" s="47" t="s">
        <v>83</v>
      </c>
      <c r="E35" s="81"/>
      <c r="F35" s="169"/>
    </row>
    <row r="36" spans="1:6" s="3" customFormat="1" ht="20.25" customHeight="1">
      <c r="A36" s="111" t="s">
        <v>84</v>
      </c>
      <c r="B36" s="84"/>
      <c r="C36" s="80"/>
      <c r="D36" s="80" t="s">
        <v>82</v>
      </c>
      <c r="E36" s="81"/>
      <c r="F36" s="169"/>
    </row>
    <row r="37" spans="1:6" s="3" customFormat="1" ht="20.25" customHeight="1">
      <c r="A37" s="111" t="s">
        <v>130</v>
      </c>
      <c r="B37" s="84">
        <v>41</v>
      </c>
      <c r="C37" s="80"/>
      <c r="D37" s="80" t="s">
        <v>131</v>
      </c>
      <c r="E37" s="84">
        <v>41</v>
      </c>
      <c r="F37" s="169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86111111111109" right="0.35416666666666669" top="0.35416666666666669" bottom="0.35416666666666669" header="0.27500000000000002" footer="0.39305555555555555"/>
  <pageSetup paperSize="9" scale="95" firstPageNumber="2" orientation="portrait" useFirstPageNumber="1" r:id="rId1"/>
  <headerFooter alignWithMargins="0">
    <oddFooter xml:space="preserve">&amp;C10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6"/>
  <sheetViews>
    <sheetView showGridLines="0" topLeftCell="A24" workbookViewId="0">
      <selection activeCell="I45" sqref="I45"/>
    </sheetView>
  </sheetViews>
  <sheetFormatPr defaultColWidth="9" defaultRowHeight="14.25"/>
  <cols>
    <col min="1" max="1" width="31.25" style="6" customWidth="1"/>
    <col min="2" max="2" width="10.375" style="46" customWidth="1"/>
    <col min="3" max="3" width="0.25" style="6" customWidth="1"/>
    <col min="4" max="4" width="26.375" style="6" customWidth="1"/>
    <col min="5" max="5" width="8.375" style="68" customWidth="1"/>
    <col min="6" max="6" width="12" style="6" customWidth="1"/>
    <col min="7" max="255" width="9" style="6" customWidth="1"/>
  </cols>
  <sheetData>
    <row r="1" spans="1:23" ht="24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9" customHeight="1">
      <c r="A2" s="174" t="s">
        <v>66</v>
      </c>
      <c r="B2" s="174"/>
      <c r="C2" s="65"/>
      <c r="D2" s="65"/>
      <c r="E2" s="95"/>
      <c r="F2" s="9" t="s">
        <v>1</v>
      </c>
    </row>
    <row r="3" spans="1:23" s="2" customFormat="1" ht="30" customHeight="1">
      <c r="A3" s="175" t="s">
        <v>2</v>
      </c>
      <c r="B3" s="176"/>
      <c r="C3" s="64"/>
      <c r="D3" s="175" t="s">
        <v>3</v>
      </c>
      <c r="E3" s="175"/>
      <c r="F3" s="160" t="s">
        <v>4</v>
      </c>
    </row>
    <row r="4" spans="1:23" s="2" customFormat="1" ht="26.25" customHeight="1">
      <c r="A4" s="63" t="s">
        <v>5</v>
      </c>
      <c r="B4" s="89" t="s">
        <v>101</v>
      </c>
      <c r="C4" s="62" t="s">
        <v>6</v>
      </c>
      <c r="D4" s="63" t="s">
        <v>5</v>
      </c>
      <c r="E4" s="27" t="s">
        <v>101</v>
      </c>
      <c r="F4" s="161"/>
    </row>
    <row r="5" spans="1:23" s="1" customFormat="1" ht="18.75" customHeight="1">
      <c r="A5" s="64" t="s">
        <v>7</v>
      </c>
      <c r="B5" s="90"/>
      <c r="C5" s="64"/>
      <c r="D5" s="64" t="s">
        <v>8</v>
      </c>
      <c r="E5" s="28"/>
      <c r="F5" s="169" t="s">
        <v>116</v>
      </c>
      <c r="R5" s="22"/>
    </row>
    <row r="6" spans="1:23" s="3" customFormat="1" ht="18.75" customHeight="1">
      <c r="A6" s="61" t="s">
        <v>9</v>
      </c>
      <c r="B6" s="91"/>
      <c r="C6" s="61"/>
      <c r="D6" s="61" t="s">
        <v>10</v>
      </c>
      <c r="E6" s="29"/>
      <c r="F6" s="169"/>
    </row>
    <row r="7" spans="1:23" s="3" customFormat="1" ht="18.75" customHeight="1">
      <c r="A7" s="61" t="s">
        <v>11</v>
      </c>
      <c r="B7" s="91"/>
      <c r="C7" s="61"/>
      <c r="D7" s="61" t="s">
        <v>12</v>
      </c>
      <c r="E7" s="29"/>
      <c r="F7" s="169"/>
    </row>
    <row r="8" spans="1:23" s="3" customFormat="1" ht="18.75" customHeight="1">
      <c r="A8" s="61" t="s">
        <v>13</v>
      </c>
      <c r="B8" s="91"/>
      <c r="C8" s="61"/>
      <c r="D8" s="61" t="s">
        <v>14</v>
      </c>
      <c r="E8" s="29"/>
      <c r="F8" s="169"/>
    </row>
    <row r="9" spans="1:23" s="3" customFormat="1" ht="18.75" customHeight="1">
      <c r="A9" s="61" t="s">
        <v>15</v>
      </c>
      <c r="B9" s="91"/>
      <c r="C9" s="61"/>
      <c r="D9" s="61" t="s">
        <v>16</v>
      </c>
      <c r="E9" s="29"/>
      <c r="F9" s="169"/>
    </row>
    <row r="10" spans="1:23" s="3" customFormat="1" ht="18.75" customHeight="1">
      <c r="A10" s="61" t="s">
        <v>17</v>
      </c>
      <c r="B10" s="91"/>
      <c r="C10" s="61"/>
      <c r="D10" s="61" t="s">
        <v>18</v>
      </c>
      <c r="E10" s="29"/>
      <c r="F10" s="169"/>
    </row>
    <row r="11" spans="1:23" s="3" customFormat="1" ht="18.75" customHeight="1">
      <c r="A11" s="61" t="s">
        <v>19</v>
      </c>
      <c r="B11" s="91"/>
      <c r="C11" s="61"/>
      <c r="D11" s="61" t="s">
        <v>20</v>
      </c>
      <c r="E11" s="29"/>
      <c r="F11" s="169"/>
    </row>
    <row r="12" spans="1:23" s="3" customFormat="1" ht="18.75" customHeight="1">
      <c r="A12" s="61" t="s">
        <v>56</v>
      </c>
      <c r="B12" s="91"/>
      <c r="C12" s="61">
        <v>582.6</v>
      </c>
      <c r="D12" s="61" t="s">
        <v>22</v>
      </c>
      <c r="E12" s="29"/>
      <c r="F12" s="169"/>
    </row>
    <row r="13" spans="1:23" s="3" customFormat="1" ht="18.75" customHeight="1">
      <c r="A13" s="61" t="s">
        <v>23</v>
      </c>
      <c r="B13" s="91"/>
      <c r="C13" s="61"/>
      <c r="D13" s="61" t="s">
        <v>14</v>
      </c>
      <c r="E13" s="29"/>
      <c r="F13" s="169"/>
    </row>
    <row r="14" spans="1:23" s="3" customFormat="1" ht="18.75" customHeight="1">
      <c r="A14" s="61" t="s">
        <v>24</v>
      </c>
      <c r="B14" s="91"/>
      <c r="C14" s="61"/>
      <c r="D14" s="61" t="s">
        <v>25</v>
      </c>
      <c r="E14" s="29"/>
      <c r="F14" s="169"/>
    </row>
    <row r="15" spans="1:23" s="3" customFormat="1" ht="18.75" customHeight="1">
      <c r="A15" s="61" t="s">
        <v>26</v>
      </c>
      <c r="B15" s="91"/>
      <c r="C15" s="61"/>
      <c r="D15" s="61" t="s">
        <v>27</v>
      </c>
      <c r="E15" s="29"/>
      <c r="F15" s="169"/>
    </row>
    <row r="16" spans="1:23" s="3" customFormat="1" ht="18.75" customHeight="1">
      <c r="A16" s="61" t="s">
        <v>28</v>
      </c>
      <c r="B16" s="91"/>
      <c r="C16" s="61"/>
      <c r="D16" s="61" t="s">
        <v>29</v>
      </c>
      <c r="E16" s="29"/>
      <c r="F16" s="169"/>
    </row>
    <row r="17" spans="1:6" s="3" customFormat="1" ht="18.75" customHeight="1">
      <c r="A17" s="61" t="s">
        <v>30</v>
      </c>
      <c r="B17" s="91"/>
      <c r="C17" s="61"/>
      <c r="D17" s="61" t="s">
        <v>61</v>
      </c>
      <c r="E17" s="29"/>
      <c r="F17" s="169"/>
    </row>
    <row r="18" spans="1:6" s="3" customFormat="1" ht="18.75" customHeight="1">
      <c r="A18" s="61" t="s">
        <v>32</v>
      </c>
      <c r="B18" s="91"/>
      <c r="C18" s="61"/>
      <c r="D18" s="61" t="s">
        <v>33</v>
      </c>
      <c r="E18" s="29"/>
      <c r="F18" s="169"/>
    </row>
    <row r="19" spans="1:6" s="3" customFormat="1" ht="18.75" customHeight="1">
      <c r="A19" s="61" t="s">
        <v>34</v>
      </c>
      <c r="B19" s="91"/>
      <c r="C19" s="61"/>
      <c r="D19" s="61" t="s">
        <v>35</v>
      </c>
      <c r="E19" s="29"/>
      <c r="F19" s="169"/>
    </row>
    <row r="20" spans="1:6" s="3" customFormat="1" ht="18.75" customHeight="1">
      <c r="A20" s="61" t="s">
        <v>36</v>
      </c>
      <c r="B20" s="91"/>
      <c r="C20" s="61"/>
      <c r="D20" s="61" t="s">
        <v>37</v>
      </c>
      <c r="E20" s="29"/>
      <c r="F20" s="169"/>
    </row>
    <row r="21" spans="1:6" s="3" customFormat="1" ht="18.75" customHeight="1">
      <c r="A21" s="61" t="s">
        <v>38</v>
      </c>
      <c r="B21" s="91"/>
      <c r="C21" s="61"/>
      <c r="D21" s="61" t="s">
        <v>39</v>
      </c>
      <c r="E21" s="29"/>
      <c r="F21" s="169"/>
    </row>
    <row r="22" spans="1:6" s="3" customFormat="1" ht="18.75" customHeight="1">
      <c r="A22" s="61" t="s">
        <v>40</v>
      </c>
      <c r="B22" s="91"/>
      <c r="C22" s="61"/>
      <c r="D22" s="61" t="s">
        <v>41</v>
      </c>
      <c r="E22" s="29"/>
      <c r="F22" s="169"/>
    </row>
    <row r="23" spans="1:6" s="3" customFormat="1" ht="18.75" customHeight="1">
      <c r="A23" s="61" t="s">
        <v>42</v>
      </c>
      <c r="B23" s="91"/>
      <c r="C23" s="61"/>
      <c r="D23" s="61" t="s">
        <v>43</v>
      </c>
      <c r="E23" s="29"/>
      <c r="F23" s="169"/>
    </row>
    <row r="24" spans="1:6" s="3" customFormat="1" ht="18.75" customHeight="1">
      <c r="A24" s="61" t="s">
        <v>44</v>
      </c>
      <c r="B24" s="91"/>
      <c r="C24" s="61"/>
      <c r="D24" s="61" t="s">
        <v>45</v>
      </c>
      <c r="E24" s="29"/>
      <c r="F24" s="169"/>
    </row>
    <row r="25" spans="1:6" s="3" customFormat="1" ht="18.75" customHeight="1">
      <c r="A25" s="61" t="s">
        <v>118</v>
      </c>
      <c r="B25" s="91"/>
      <c r="C25" s="61"/>
      <c r="D25" s="61" t="s">
        <v>46</v>
      </c>
      <c r="E25" s="29"/>
      <c r="F25" s="169"/>
    </row>
    <row r="26" spans="1:6" s="3" customFormat="1" ht="18.75" customHeight="1">
      <c r="A26" s="61"/>
      <c r="B26" s="91"/>
      <c r="C26" s="61"/>
      <c r="D26" s="61" t="s">
        <v>95</v>
      </c>
      <c r="E26" s="29"/>
      <c r="F26" s="169"/>
    </row>
    <row r="27" spans="1:6" s="3" customFormat="1" ht="18.75" customHeight="1">
      <c r="A27" s="61" t="s">
        <v>91</v>
      </c>
      <c r="B27" s="91"/>
      <c r="C27" s="61"/>
      <c r="D27" s="61"/>
      <c r="E27" s="29"/>
      <c r="F27" s="169"/>
    </row>
    <row r="28" spans="1:6" s="3" customFormat="1" ht="18.75" customHeight="1">
      <c r="A28" s="61" t="s">
        <v>98</v>
      </c>
      <c r="B28" s="91"/>
      <c r="C28" s="61"/>
      <c r="D28" s="61" t="s">
        <v>93</v>
      </c>
      <c r="E28" s="29"/>
      <c r="F28" s="169"/>
    </row>
    <row r="29" spans="1:6" s="3" customFormat="1" ht="18.75" customHeight="1">
      <c r="A29" s="60" t="s">
        <v>119</v>
      </c>
      <c r="B29" s="91">
        <v>346</v>
      </c>
      <c r="C29" s="59"/>
      <c r="D29" s="61" t="s">
        <v>99</v>
      </c>
      <c r="E29" s="29"/>
      <c r="F29" s="169"/>
    </row>
    <row r="30" spans="1:6" s="4" customFormat="1" ht="18.75" customHeight="1">
      <c r="A30" s="58"/>
      <c r="B30" s="92"/>
      <c r="C30" s="61"/>
      <c r="D30" s="61" t="s">
        <v>100</v>
      </c>
      <c r="E30" s="29">
        <v>346</v>
      </c>
      <c r="F30" s="169"/>
    </row>
    <row r="31" spans="1:6" s="3" customFormat="1" ht="18.75" customHeight="1">
      <c r="A31" s="60"/>
      <c r="B31" s="93"/>
      <c r="C31" s="61"/>
      <c r="D31" s="60"/>
      <c r="E31" s="32"/>
      <c r="F31" s="169"/>
    </row>
    <row r="32" spans="1:6" s="3" customFormat="1" ht="18.75" customHeight="1">
      <c r="A32" s="60"/>
      <c r="B32" s="93"/>
      <c r="C32" s="57">
        <f>SUM(C5:C31)</f>
        <v>582.6</v>
      </c>
      <c r="D32" s="60"/>
      <c r="E32" s="31"/>
      <c r="F32" s="169"/>
    </row>
    <row r="33" spans="1:6" s="3" customFormat="1" ht="20.25" customHeight="1">
      <c r="A33" s="50" t="s">
        <v>53</v>
      </c>
      <c r="B33" s="94">
        <v>346</v>
      </c>
      <c r="C33" s="51">
        <f>SUM(C5:C32)</f>
        <v>1165.2</v>
      </c>
      <c r="D33" s="50" t="s">
        <v>54</v>
      </c>
      <c r="E33" s="30">
        <v>346</v>
      </c>
      <c r="F33" s="169"/>
    </row>
    <row r="34" spans="1:6" s="3" customFormat="1" ht="20.25" customHeight="1">
      <c r="A34" s="101"/>
      <c r="B34" s="94"/>
      <c r="C34" s="50"/>
      <c r="D34" s="52" t="s">
        <v>109</v>
      </c>
      <c r="E34" s="30"/>
      <c r="F34" s="169"/>
    </row>
    <row r="35" spans="1:6" s="3" customFormat="1" ht="20.25" customHeight="1">
      <c r="A35" s="50" t="s">
        <v>110</v>
      </c>
      <c r="B35" s="94"/>
      <c r="C35" s="50"/>
      <c r="D35" s="50" t="s">
        <v>111</v>
      </c>
      <c r="E35" s="30"/>
      <c r="F35" s="169"/>
    </row>
    <row r="36" spans="1:6" s="3" customFormat="1" ht="20.25" customHeight="1">
      <c r="A36" s="50" t="s">
        <v>132</v>
      </c>
      <c r="B36" s="94">
        <v>346</v>
      </c>
      <c r="C36" s="50"/>
      <c r="D36" s="50" t="s">
        <v>133</v>
      </c>
      <c r="E36" s="30">
        <v>346</v>
      </c>
      <c r="F36" s="169"/>
    </row>
  </sheetData>
  <mergeCells count="6">
    <mergeCell ref="F5:F36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35433070866141736" bottom="0.35433070866141736" header="0.27559055118110237" footer="0.39370078740157483"/>
  <pageSetup paperSize="9" scale="95" firstPageNumber="2" orientation="portrait" useFirstPageNumber="1" r:id="rId1"/>
  <headerFooter alignWithMargins="0">
    <oddFooter>&amp;C11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U37"/>
  <sheetViews>
    <sheetView showGridLines="0" tabSelected="1" topLeftCell="A5" workbookViewId="0">
      <selection activeCell="H12" sqref="H12"/>
    </sheetView>
  </sheetViews>
  <sheetFormatPr defaultColWidth="9" defaultRowHeight="14.25"/>
  <cols>
    <col min="1" max="1" width="31.25" style="6" customWidth="1"/>
    <col min="2" max="2" width="10.375" style="68" customWidth="1"/>
    <col min="3" max="3" width="0.25" style="6" customWidth="1"/>
    <col min="4" max="4" width="26.375" style="6" customWidth="1"/>
    <col min="5" max="5" width="9.125" style="68" customWidth="1"/>
    <col min="6" max="6" width="12" style="6" customWidth="1"/>
    <col min="7" max="255" width="9" style="6" customWidth="1"/>
  </cols>
  <sheetData>
    <row r="1" spans="1:23" ht="24" customHeight="1">
      <c r="A1" s="156" t="s">
        <v>76</v>
      </c>
      <c r="B1" s="156"/>
      <c r="C1" s="156"/>
      <c r="D1" s="156"/>
      <c r="E1" s="156"/>
      <c r="F1" s="15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1" customFormat="1" ht="39" customHeight="1">
      <c r="A2" s="157" t="s">
        <v>75</v>
      </c>
      <c r="B2" s="157"/>
      <c r="C2" s="8"/>
      <c r="D2" s="8"/>
      <c r="E2" s="67"/>
      <c r="F2" s="9" t="s">
        <v>1</v>
      </c>
    </row>
    <row r="3" spans="1:23" s="2" customFormat="1" ht="21" customHeight="1">
      <c r="A3" s="175" t="s">
        <v>2</v>
      </c>
      <c r="B3" s="176"/>
      <c r="C3" s="64"/>
      <c r="D3" s="175" t="s">
        <v>3</v>
      </c>
      <c r="E3" s="175"/>
      <c r="F3" s="160" t="s">
        <v>4</v>
      </c>
    </row>
    <row r="4" spans="1:23" s="2" customFormat="1" ht="24" customHeight="1">
      <c r="A4" s="63" t="s">
        <v>5</v>
      </c>
      <c r="B4" s="27" t="s">
        <v>101</v>
      </c>
      <c r="C4" s="62" t="s">
        <v>6</v>
      </c>
      <c r="D4" s="63" t="s">
        <v>5</v>
      </c>
      <c r="E4" s="27" t="s">
        <v>101</v>
      </c>
      <c r="F4" s="161"/>
    </row>
    <row r="5" spans="1:23" s="1" customFormat="1" ht="21" customHeight="1">
      <c r="A5" s="64" t="s">
        <v>7</v>
      </c>
      <c r="B5" s="28"/>
      <c r="C5" s="64"/>
      <c r="D5" s="64" t="s">
        <v>8</v>
      </c>
      <c r="E5" s="28"/>
      <c r="F5" s="163" t="s">
        <v>168</v>
      </c>
      <c r="R5" s="22"/>
    </row>
    <row r="6" spans="1:23" s="3" customFormat="1" ht="21" customHeight="1">
      <c r="A6" s="61" t="s">
        <v>9</v>
      </c>
      <c r="B6" s="29"/>
      <c r="C6" s="61"/>
      <c r="D6" s="61" t="s">
        <v>10</v>
      </c>
      <c r="E6" s="29"/>
      <c r="F6" s="164"/>
    </row>
    <row r="7" spans="1:23" s="3" customFormat="1" ht="21" customHeight="1">
      <c r="A7" s="61" t="s">
        <v>11</v>
      </c>
      <c r="B7" s="29"/>
      <c r="C7" s="61"/>
      <c r="D7" s="61" t="s">
        <v>12</v>
      </c>
      <c r="E7" s="29"/>
      <c r="F7" s="164"/>
    </row>
    <row r="8" spans="1:23" s="3" customFormat="1" ht="21" customHeight="1">
      <c r="A8" s="61" t="s">
        <v>13</v>
      </c>
      <c r="B8" s="29"/>
      <c r="C8" s="61"/>
      <c r="D8" s="61" t="s">
        <v>14</v>
      </c>
      <c r="E8" s="29"/>
      <c r="F8" s="164"/>
    </row>
    <row r="9" spans="1:23" s="3" customFormat="1" ht="21" customHeight="1">
      <c r="A9" s="61" t="s">
        <v>15</v>
      </c>
      <c r="B9" s="29"/>
      <c r="C9" s="61"/>
      <c r="D9" s="61" t="s">
        <v>16</v>
      </c>
      <c r="E9" s="29"/>
      <c r="F9" s="164"/>
    </row>
    <row r="10" spans="1:23" s="3" customFormat="1" ht="21" customHeight="1">
      <c r="A10" s="61" t="s">
        <v>17</v>
      </c>
      <c r="B10" s="29"/>
      <c r="C10" s="61"/>
      <c r="D10" s="61" t="s">
        <v>18</v>
      </c>
      <c r="E10" s="29"/>
      <c r="F10" s="164"/>
    </row>
    <row r="11" spans="1:23" s="3" customFormat="1" ht="21" customHeight="1">
      <c r="A11" s="61" t="s">
        <v>19</v>
      </c>
      <c r="B11" s="29"/>
      <c r="C11" s="61"/>
      <c r="D11" s="61" t="s">
        <v>20</v>
      </c>
      <c r="E11" s="29"/>
      <c r="F11" s="164"/>
    </row>
    <row r="12" spans="1:23" s="3" customFormat="1" ht="21" customHeight="1">
      <c r="A12" s="61" t="s">
        <v>56</v>
      </c>
      <c r="B12" s="29"/>
      <c r="C12" s="61">
        <v>582.6</v>
      </c>
      <c r="D12" s="61" t="s">
        <v>22</v>
      </c>
      <c r="E12" s="29"/>
      <c r="F12" s="164"/>
    </row>
    <row r="13" spans="1:23" s="3" customFormat="1" ht="21" customHeight="1">
      <c r="A13" s="61" t="s">
        <v>23</v>
      </c>
      <c r="B13" s="29"/>
      <c r="C13" s="61"/>
      <c r="D13" s="61" t="s">
        <v>14</v>
      </c>
      <c r="E13" s="29"/>
      <c r="F13" s="164"/>
    </row>
    <row r="14" spans="1:23" s="3" customFormat="1" ht="21" customHeight="1">
      <c r="A14" s="61" t="s">
        <v>24</v>
      </c>
      <c r="B14" s="29"/>
      <c r="C14" s="61"/>
      <c r="D14" s="61" t="s">
        <v>25</v>
      </c>
      <c r="E14" s="29"/>
      <c r="F14" s="164"/>
    </row>
    <row r="15" spans="1:23" s="3" customFormat="1" ht="21" customHeight="1">
      <c r="A15" s="61" t="s">
        <v>26</v>
      </c>
      <c r="B15" s="29"/>
      <c r="C15" s="61"/>
      <c r="D15" s="61" t="s">
        <v>27</v>
      </c>
      <c r="E15" s="29"/>
      <c r="F15" s="164"/>
    </row>
    <row r="16" spans="1:23" s="3" customFormat="1" ht="21" customHeight="1">
      <c r="A16" s="61" t="s">
        <v>28</v>
      </c>
      <c r="B16" s="29"/>
      <c r="C16" s="61"/>
      <c r="D16" s="61" t="s">
        <v>29</v>
      </c>
      <c r="E16" s="29"/>
      <c r="F16" s="164"/>
    </row>
    <row r="17" spans="1:6" s="3" customFormat="1" ht="21" customHeight="1">
      <c r="A17" s="61" t="s">
        <v>30</v>
      </c>
      <c r="B17" s="29"/>
      <c r="C17" s="61"/>
      <c r="D17" s="61" t="s">
        <v>61</v>
      </c>
      <c r="E17" s="29"/>
      <c r="F17" s="164"/>
    </row>
    <row r="18" spans="1:6" s="3" customFormat="1" ht="21" customHeight="1">
      <c r="A18" s="61" t="s">
        <v>32</v>
      </c>
      <c r="B18" s="29"/>
      <c r="C18" s="61"/>
      <c r="D18" s="61" t="s">
        <v>33</v>
      </c>
      <c r="E18" s="29"/>
      <c r="F18" s="164"/>
    </row>
    <row r="19" spans="1:6" s="3" customFormat="1" ht="21" customHeight="1">
      <c r="A19" s="61" t="s">
        <v>34</v>
      </c>
      <c r="B19" s="29"/>
      <c r="C19" s="61"/>
      <c r="D19" s="61" t="s">
        <v>35</v>
      </c>
      <c r="E19" s="29"/>
      <c r="F19" s="164"/>
    </row>
    <row r="20" spans="1:6" s="3" customFormat="1" ht="21" customHeight="1">
      <c r="A20" s="61" t="s">
        <v>36</v>
      </c>
      <c r="B20" s="29"/>
      <c r="C20" s="61"/>
      <c r="D20" s="61" t="s">
        <v>37</v>
      </c>
      <c r="E20" s="29"/>
      <c r="F20" s="164"/>
    </row>
    <row r="21" spans="1:6" s="3" customFormat="1" ht="21" customHeight="1">
      <c r="A21" s="61" t="s">
        <v>38</v>
      </c>
      <c r="B21" s="29"/>
      <c r="C21" s="61"/>
      <c r="D21" s="61" t="s">
        <v>39</v>
      </c>
      <c r="E21" s="29"/>
      <c r="F21" s="164"/>
    </row>
    <row r="22" spans="1:6" s="3" customFormat="1" ht="21" customHeight="1">
      <c r="A22" s="61" t="s">
        <v>40</v>
      </c>
      <c r="B22" s="29"/>
      <c r="C22" s="61"/>
      <c r="D22" s="61" t="s">
        <v>41</v>
      </c>
      <c r="E22" s="29"/>
      <c r="F22" s="164"/>
    </row>
    <row r="23" spans="1:6" s="3" customFormat="1" ht="21" customHeight="1">
      <c r="A23" s="61" t="s">
        <v>42</v>
      </c>
      <c r="B23" s="29"/>
      <c r="C23" s="61"/>
      <c r="D23" s="61" t="s">
        <v>43</v>
      </c>
      <c r="E23" s="29"/>
      <c r="F23" s="164"/>
    </row>
    <row r="24" spans="1:6" s="3" customFormat="1" ht="21" customHeight="1">
      <c r="A24" s="61" t="s">
        <v>44</v>
      </c>
      <c r="B24" s="29"/>
      <c r="C24" s="61"/>
      <c r="D24" s="61" t="s">
        <v>45</v>
      </c>
      <c r="E24" s="29"/>
      <c r="F24" s="164"/>
    </row>
    <row r="25" spans="1:6" s="3" customFormat="1" ht="21" customHeight="1">
      <c r="A25" s="61" t="s">
        <v>118</v>
      </c>
      <c r="B25" s="29"/>
      <c r="C25" s="61"/>
      <c r="D25" s="61" t="s">
        <v>46</v>
      </c>
      <c r="E25" s="29"/>
      <c r="F25" s="164"/>
    </row>
    <row r="26" spans="1:6" s="3" customFormat="1" ht="21" customHeight="1">
      <c r="A26" s="61"/>
      <c r="B26" s="29"/>
      <c r="C26" s="61"/>
      <c r="D26" s="61" t="s">
        <v>95</v>
      </c>
      <c r="E26" s="29"/>
      <c r="F26" s="164"/>
    </row>
    <row r="27" spans="1:6" s="3" customFormat="1" ht="21" customHeight="1">
      <c r="A27" s="61" t="s">
        <v>47</v>
      </c>
      <c r="B27" s="29"/>
      <c r="C27" s="61"/>
      <c r="D27" s="61"/>
      <c r="E27" s="29"/>
      <c r="F27" s="164"/>
    </row>
    <row r="28" spans="1:6" s="3" customFormat="1" ht="21" customHeight="1">
      <c r="A28" s="61" t="s">
        <v>120</v>
      </c>
      <c r="B28" s="29"/>
      <c r="C28" s="61"/>
      <c r="D28" s="61" t="s">
        <v>48</v>
      </c>
      <c r="E28" s="29"/>
      <c r="F28" s="164"/>
    </row>
    <row r="29" spans="1:6" s="3" customFormat="1" ht="21" customHeight="1">
      <c r="A29" s="60" t="s">
        <v>121</v>
      </c>
      <c r="B29" s="30"/>
      <c r="C29" s="59"/>
      <c r="D29" s="61" t="s">
        <v>50</v>
      </c>
      <c r="E29" s="29"/>
      <c r="F29" s="164"/>
    </row>
    <row r="30" spans="1:6" s="4" customFormat="1" ht="21" customHeight="1">
      <c r="A30" s="60" t="s">
        <v>122</v>
      </c>
      <c r="B30" s="31">
        <v>1740</v>
      </c>
      <c r="C30" s="61"/>
      <c r="D30" s="61" t="s">
        <v>123</v>
      </c>
      <c r="E30" s="29"/>
      <c r="F30" s="164"/>
    </row>
    <row r="31" spans="1:6" s="3" customFormat="1" ht="21" customHeight="1">
      <c r="A31" s="60"/>
      <c r="B31" s="31"/>
      <c r="C31" s="61"/>
      <c r="D31" s="60" t="s">
        <v>122</v>
      </c>
      <c r="E31" s="32">
        <v>98</v>
      </c>
      <c r="F31" s="164"/>
    </row>
    <row r="32" spans="1:6" s="3" customFormat="1" ht="21" customHeight="1">
      <c r="A32" s="60"/>
      <c r="B32" s="31"/>
      <c r="C32" s="57">
        <f>SUM(C5:C31)</f>
        <v>582.6</v>
      </c>
      <c r="D32" s="60"/>
      <c r="E32" s="31"/>
      <c r="F32" s="164"/>
    </row>
    <row r="33" spans="1:6" s="76" customFormat="1" ht="21" customHeight="1">
      <c r="A33" s="60"/>
      <c r="B33" s="31"/>
      <c r="C33" s="57"/>
      <c r="D33" s="60"/>
      <c r="E33" s="31"/>
      <c r="F33" s="164"/>
    </row>
    <row r="34" spans="1:6" s="3" customFormat="1" ht="21" customHeight="1">
      <c r="A34" s="50" t="s">
        <v>53</v>
      </c>
      <c r="B34" s="30">
        <v>1740</v>
      </c>
      <c r="C34" s="51">
        <f>SUM(C5:C32)</f>
        <v>1165.2</v>
      </c>
      <c r="D34" s="50" t="s">
        <v>54</v>
      </c>
      <c r="E34" s="30">
        <v>98</v>
      </c>
      <c r="F34" s="164"/>
    </row>
    <row r="35" spans="1:6" s="3" customFormat="1" ht="21" customHeight="1">
      <c r="A35" s="101"/>
      <c r="B35" s="30"/>
      <c r="C35" s="50"/>
      <c r="D35" s="52" t="s">
        <v>83</v>
      </c>
      <c r="E35" s="30">
        <f>B34-E34</f>
        <v>1642</v>
      </c>
      <c r="F35" s="164"/>
    </row>
    <row r="36" spans="1:6" s="3" customFormat="1" ht="21" customHeight="1">
      <c r="A36" s="50" t="s">
        <v>84</v>
      </c>
      <c r="B36" s="30"/>
      <c r="C36" s="50"/>
      <c r="D36" s="50" t="s">
        <v>82</v>
      </c>
      <c r="E36" s="30">
        <f>E35+B36</f>
        <v>1642</v>
      </c>
      <c r="F36" s="164"/>
    </row>
    <row r="37" spans="1:6" s="3" customFormat="1" ht="21" customHeight="1">
      <c r="A37" s="111" t="s">
        <v>130</v>
      </c>
      <c r="B37" s="69">
        <f>B34</f>
        <v>1740</v>
      </c>
      <c r="C37" s="80"/>
      <c r="D37" s="80" t="s">
        <v>131</v>
      </c>
      <c r="E37" s="69">
        <f>E36+E34</f>
        <v>1740</v>
      </c>
      <c r="F37" s="164"/>
    </row>
  </sheetData>
  <mergeCells count="6">
    <mergeCell ref="F5:F37"/>
    <mergeCell ref="A1:F1"/>
    <mergeCell ref="A2:B2"/>
    <mergeCell ref="A3:B3"/>
    <mergeCell ref="D3:E3"/>
    <mergeCell ref="F3:F4"/>
  </mergeCells>
  <phoneticPr fontId="46" type="noConversion"/>
  <printOptions horizontalCentered="1"/>
  <pageMargins left="0.62992125984251968" right="0.35433070866141736" top="0.35433070866141736" bottom="0.35433070866141736" header="0.27559055118110237" footer="0.39370078740157483"/>
  <pageSetup paperSize="9" scale="95" firstPageNumber="2" orientation="portrait" useFirstPageNumber="1" r:id="rId1"/>
  <headerFooter alignWithMargins="0">
    <oddFooter>&amp;C12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T44"/>
  <sheetViews>
    <sheetView topLeftCell="A22" workbookViewId="0">
      <selection activeCell="L31" sqref="L31"/>
    </sheetView>
  </sheetViews>
  <sheetFormatPr defaultRowHeight="14.25"/>
  <cols>
    <col min="1" max="1" width="19.625" customWidth="1"/>
    <col min="5" max="5" width="16.875" customWidth="1"/>
  </cols>
  <sheetData>
    <row r="1" spans="1:254" ht="25.5">
      <c r="A1" s="156" t="s">
        <v>165</v>
      </c>
      <c r="B1" s="156"/>
      <c r="C1" s="156"/>
      <c r="D1" s="156"/>
      <c r="E1" s="156"/>
      <c r="F1" s="156"/>
      <c r="G1" s="156"/>
      <c r="H1" s="156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</row>
    <row r="2" spans="1:254">
      <c r="A2" s="157"/>
      <c r="B2" s="157"/>
      <c r="C2" s="153"/>
      <c r="D2" s="148"/>
      <c r="E2" s="130"/>
      <c r="F2" s="150" t="s">
        <v>143</v>
      </c>
      <c r="G2" s="150"/>
      <c r="H2" s="150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</row>
    <row r="3" spans="1:254" ht="17.25" customHeight="1">
      <c r="A3" s="158" t="s">
        <v>2</v>
      </c>
      <c r="B3" s="177"/>
      <c r="C3" s="177"/>
      <c r="D3" s="159"/>
      <c r="E3" s="158" t="s">
        <v>3</v>
      </c>
      <c r="F3" s="177"/>
      <c r="G3" s="177"/>
      <c r="H3" s="159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pans="1:254" ht="24.75" customHeight="1">
      <c r="A4" s="138" t="s">
        <v>5</v>
      </c>
      <c r="B4" s="133" t="s">
        <v>147</v>
      </c>
      <c r="C4" s="133" t="s">
        <v>88</v>
      </c>
      <c r="D4" s="144" t="s">
        <v>148</v>
      </c>
      <c r="E4" s="138" t="s">
        <v>5</v>
      </c>
      <c r="F4" s="144" t="s">
        <v>147</v>
      </c>
      <c r="G4" s="144" t="s">
        <v>88</v>
      </c>
      <c r="H4" s="144" t="s">
        <v>148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pans="1:254" ht="17.25" customHeight="1">
      <c r="A5" s="139" t="s">
        <v>7</v>
      </c>
      <c r="B5" s="134">
        <v>6489</v>
      </c>
      <c r="C5" s="134">
        <v>8596</v>
      </c>
      <c r="D5" s="149">
        <f t="shared" ref="D5:D18" si="0">C5-B5</f>
        <v>2107</v>
      </c>
      <c r="E5" s="139" t="s">
        <v>8</v>
      </c>
      <c r="F5" s="149">
        <v>6489</v>
      </c>
      <c r="G5" s="149">
        <v>8596</v>
      </c>
      <c r="H5" s="149">
        <f>G5-F5</f>
        <v>2107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32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</row>
    <row r="6" spans="1:254" ht="17.25" customHeight="1">
      <c r="A6" s="140" t="s">
        <v>9</v>
      </c>
      <c r="B6" s="135">
        <v>4537</v>
      </c>
      <c r="C6" s="135">
        <v>5677</v>
      </c>
      <c r="D6" s="149">
        <f t="shared" si="0"/>
        <v>1140</v>
      </c>
      <c r="E6" s="140" t="s">
        <v>10</v>
      </c>
      <c r="F6" s="145">
        <v>6489</v>
      </c>
      <c r="G6" s="145">
        <v>8596</v>
      </c>
      <c r="H6" s="149">
        <f>G6-F6</f>
        <v>2107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</row>
    <row r="7" spans="1:254" ht="17.25" customHeight="1">
      <c r="A7" s="140" t="s">
        <v>11</v>
      </c>
      <c r="B7" s="135">
        <v>1942</v>
      </c>
      <c r="C7" s="135">
        <v>2914</v>
      </c>
      <c r="D7" s="149">
        <f t="shared" si="0"/>
        <v>972</v>
      </c>
      <c r="E7" s="140" t="s">
        <v>12</v>
      </c>
      <c r="F7" s="145"/>
      <c r="G7" s="145"/>
      <c r="H7" s="149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</row>
    <row r="8" spans="1:254" ht="17.25" customHeight="1">
      <c r="A8" s="140" t="s">
        <v>13</v>
      </c>
      <c r="B8" s="135">
        <v>10</v>
      </c>
      <c r="C8" s="135">
        <v>5</v>
      </c>
      <c r="D8" s="149">
        <f t="shared" si="0"/>
        <v>-5</v>
      </c>
      <c r="E8" s="140" t="s">
        <v>14</v>
      </c>
      <c r="F8" s="145"/>
      <c r="G8" s="145"/>
      <c r="H8" s="149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</row>
    <row r="9" spans="1:254" ht="17.25" customHeight="1">
      <c r="A9" s="140" t="s">
        <v>15</v>
      </c>
      <c r="B9" s="135">
        <v>447</v>
      </c>
      <c r="C9" s="135">
        <v>412</v>
      </c>
      <c r="D9" s="149">
        <f t="shared" si="0"/>
        <v>-35</v>
      </c>
      <c r="E9" s="140" t="s">
        <v>16</v>
      </c>
      <c r="F9" s="145"/>
      <c r="G9" s="145"/>
      <c r="H9" s="149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</row>
    <row r="10" spans="1:254" ht="17.25" customHeight="1">
      <c r="A10" s="140" t="s">
        <v>17</v>
      </c>
      <c r="B10" s="135">
        <v>75</v>
      </c>
      <c r="C10" s="135">
        <v>61</v>
      </c>
      <c r="D10" s="149">
        <f t="shared" si="0"/>
        <v>-14</v>
      </c>
      <c r="E10" s="140" t="s">
        <v>18</v>
      </c>
      <c r="F10" s="145">
        <v>209</v>
      </c>
      <c r="G10" s="145">
        <v>475</v>
      </c>
      <c r="H10" s="149">
        <f>G10-F10</f>
        <v>266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</row>
    <row r="11" spans="1:254" ht="17.25" customHeight="1">
      <c r="A11" s="140" t="s">
        <v>166</v>
      </c>
      <c r="B11" s="135">
        <v>70</v>
      </c>
      <c r="D11" s="149">
        <f t="shared" si="0"/>
        <v>-70</v>
      </c>
      <c r="E11" s="140" t="s">
        <v>20</v>
      </c>
      <c r="F11" s="145">
        <v>175</v>
      </c>
      <c r="G11" s="145">
        <v>350</v>
      </c>
      <c r="H11" s="149">
        <f>G11-F11</f>
        <v>175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</row>
    <row r="12" spans="1:254" ht="17.25" customHeight="1">
      <c r="A12" s="120" t="s">
        <v>167</v>
      </c>
      <c r="B12" s="135">
        <v>2</v>
      </c>
      <c r="C12" s="135">
        <v>1</v>
      </c>
      <c r="D12" s="149">
        <f t="shared" si="0"/>
        <v>-1</v>
      </c>
      <c r="E12" s="140" t="s">
        <v>22</v>
      </c>
      <c r="F12" s="145">
        <v>32</v>
      </c>
      <c r="G12" s="145">
        <v>105</v>
      </c>
      <c r="H12" s="149">
        <f>G12-F12</f>
        <v>73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</row>
    <row r="13" spans="1:254" ht="17.25" customHeight="1">
      <c r="A13" s="140" t="s">
        <v>149</v>
      </c>
      <c r="B13" s="119">
        <v>300</v>
      </c>
      <c r="C13" s="135">
        <v>350</v>
      </c>
      <c r="D13" s="118">
        <f t="shared" si="0"/>
        <v>50</v>
      </c>
      <c r="E13" s="140" t="s">
        <v>14</v>
      </c>
      <c r="F13" s="145">
        <v>1</v>
      </c>
      <c r="G13" s="145">
        <v>2</v>
      </c>
      <c r="H13" s="149">
        <f>G13-F13</f>
        <v>1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</row>
    <row r="14" spans="1:254" ht="17.25" customHeight="1">
      <c r="A14" s="140" t="s">
        <v>23</v>
      </c>
      <c r="B14" s="135">
        <v>3758</v>
      </c>
      <c r="C14" s="135">
        <v>3883</v>
      </c>
      <c r="D14" s="149">
        <f t="shared" si="0"/>
        <v>125</v>
      </c>
      <c r="E14" s="140" t="s">
        <v>25</v>
      </c>
      <c r="F14" s="145">
        <v>1</v>
      </c>
      <c r="G14" s="145">
        <v>12</v>
      </c>
      <c r="H14" s="149">
        <v>11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</row>
    <row r="15" spans="1:254" ht="17.25" customHeight="1">
      <c r="A15" s="140" t="s">
        <v>24</v>
      </c>
      <c r="B15" s="135">
        <v>3538</v>
      </c>
      <c r="C15" s="135">
        <v>3740</v>
      </c>
      <c r="D15" s="149">
        <f t="shared" si="0"/>
        <v>202</v>
      </c>
      <c r="E15" s="140" t="s">
        <v>150</v>
      </c>
      <c r="F15" s="145"/>
      <c r="G15" s="145">
        <v>6</v>
      </c>
      <c r="H15" s="149">
        <v>6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</row>
    <row r="16" spans="1:254" ht="17.25" customHeight="1">
      <c r="A16" s="140" t="s">
        <v>26</v>
      </c>
      <c r="B16" s="135">
        <v>114</v>
      </c>
      <c r="C16" s="135">
        <v>143</v>
      </c>
      <c r="D16" s="149">
        <f t="shared" si="0"/>
        <v>29</v>
      </c>
      <c r="E16" s="140" t="s">
        <v>29</v>
      </c>
      <c r="F16" s="145">
        <v>2443</v>
      </c>
      <c r="G16" s="145">
        <v>2716</v>
      </c>
      <c r="H16" s="149">
        <f>G16-F16</f>
        <v>273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</row>
    <row r="17" spans="1:8" ht="17.25" customHeight="1">
      <c r="A17" s="140" t="s">
        <v>28</v>
      </c>
      <c r="B17" s="135">
        <v>106</v>
      </c>
      <c r="C17" s="135"/>
      <c r="D17" s="149">
        <f t="shared" si="0"/>
        <v>-106</v>
      </c>
      <c r="E17" s="140" t="s">
        <v>61</v>
      </c>
      <c r="F17" s="145">
        <v>2048</v>
      </c>
      <c r="G17" s="145">
        <v>2186</v>
      </c>
      <c r="H17" s="149">
        <f>G17-F17</f>
        <v>138</v>
      </c>
    </row>
    <row r="18" spans="1:8" ht="17.25" customHeight="1">
      <c r="A18" s="140" t="s">
        <v>30</v>
      </c>
      <c r="B18" s="135">
        <v>117</v>
      </c>
      <c r="C18" s="135">
        <v>173.2</v>
      </c>
      <c r="D18" s="149">
        <f t="shared" si="0"/>
        <v>56.199999999999989</v>
      </c>
      <c r="E18" s="140" t="s">
        <v>33</v>
      </c>
      <c r="F18" s="145">
        <v>395</v>
      </c>
      <c r="G18" s="145">
        <v>530</v>
      </c>
      <c r="H18" s="149">
        <f>G18-F18</f>
        <v>135</v>
      </c>
    </row>
    <row r="19" spans="1:8" ht="17.25" customHeight="1">
      <c r="A19" s="140" t="s">
        <v>32</v>
      </c>
      <c r="B19" s="135"/>
      <c r="C19" s="135"/>
      <c r="D19" s="149"/>
      <c r="E19" s="140" t="s">
        <v>35</v>
      </c>
      <c r="F19" s="145"/>
      <c r="G19" s="145"/>
      <c r="H19" s="149"/>
    </row>
    <row r="20" spans="1:8" ht="17.25" customHeight="1">
      <c r="A20" s="140" t="s">
        <v>34</v>
      </c>
      <c r="B20" s="135">
        <v>117</v>
      </c>
      <c r="C20" s="135">
        <v>173</v>
      </c>
      <c r="D20" s="149">
        <f>C20-B20</f>
        <v>56</v>
      </c>
      <c r="E20" s="140" t="s">
        <v>37</v>
      </c>
      <c r="F20" s="145">
        <v>117</v>
      </c>
      <c r="G20" s="145">
        <v>173</v>
      </c>
      <c r="H20" s="149">
        <f>G20-F20</f>
        <v>56</v>
      </c>
    </row>
    <row r="21" spans="1:8" ht="17.25" customHeight="1">
      <c r="A21" s="140" t="s">
        <v>36</v>
      </c>
      <c r="B21" s="135"/>
      <c r="C21" s="135"/>
      <c r="D21" s="149"/>
      <c r="E21" s="140" t="s">
        <v>39</v>
      </c>
      <c r="F21" s="145">
        <v>117</v>
      </c>
      <c r="G21" s="145">
        <v>173</v>
      </c>
      <c r="H21" s="149">
        <v>56</v>
      </c>
    </row>
    <row r="22" spans="1:8" ht="17.25" customHeight="1">
      <c r="A22" s="140" t="s">
        <v>38</v>
      </c>
      <c r="B22" s="135">
        <v>83</v>
      </c>
      <c r="C22" s="135">
        <v>101</v>
      </c>
      <c r="D22" s="149">
        <f>C22-B22</f>
        <v>18</v>
      </c>
      <c r="E22" s="140" t="s">
        <v>41</v>
      </c>
      <c r="F22" s="145"/>
      <c r="G22" s="145"/>
      <c r="H22" s="149"/>
    </row>
    <row r="23" spans="1:8" ht="17.25" customHeight="1">
      <c r="A23" s="140" t="s">
        <v>40</v>
      </c>
      <c r="B23" s="135">
        <v>82</v>
      </c>
      <c r="C23" s="135">
        <v>100</v>
      </c>
      <c r="D23" s="149">
        <f>C23-B23</f>
        <v>18</v>
      </c>
      <c r="E23" s="140" t="s">
        <v>43</v>
      </c>
      <c r="F23" s="145">
        <v>56</v>
      </c>
      <c r="G23" s="145">
        <v>22</v>
      </c>
      <c r="H23" s="149">
        <f>G23-F23</f>
        <v>-34</v>
      </c>
    </row>
    <row r="24" spans="1:8" ht="17.25" customHeight="1">
      <c r="A24" s="140" t="s">
        <v>42</v>
      </c>
      <c r="B24" s="135"/>
      <c r="C24" s="135"/>
      <c r="D24" s="149"/>
      <c r="E24" s="140" t="s">
        <v>45</v>
      </c>
      <c r="F24" s="145">
        <v>6</v>
      </c>
      <c r="G24" s="145">
        <v>15</v>
      </c>
      <c r="H24" s="149">
        <v>9</v>
      </c>
    </row>
    <row r="25" spans="1:8" ht="17.25" customHeight="1">
      <c r="A25" s="140" t="s">
        <v>44</v>
      </c>
      <c r="B25" s="135">
        <v>1</v>
      </c>
      <c r="C25" s="135">
        <v>1</v>
      </c>
      <c r="D25" s="149">
        <v>0</v>
      </c>
      <c r="E25" s="140" t="s">
        <v>46</v>
      </c>
      <c r="F25" s="145">
        <v>50</v>
      </c>
      <c r="G25" s="145">
        <v>7</v>
      </c>
      <c r="H25" s="149">
        <f>G25-F25</f>
        <v>-43</v>
      </c>
    </row>
    <row r="26" spans="1:8" ht="17.25" customHeight="1">
      <c r="A26" s="140" t="s">
        <v>151</v>
      </c>
      <c r="B26" s="135">
        <v>11102</v>
      </c>
      <c r="C26" s="135">
        <v>11605</v>
      </c>
      <c r="D26" s="149">
        <f t="shared" ref="D26:D33" si="1">C26-B26</f>
        <v>503</v>
      </c>
      <c r="E26" s="131" t="s">
        <v>152</v>
      </c>
      <c r="F26" s="145">
        <v>8675</v>
      </c>
      <c r="G26" s="145">
        <v>9284</v>
      </c>
      <c r="H26" s="149">
        <f>G26-F26</f>
        <v>609</v>
      </c>
    </row>
    <row r="27" spans="1:8" ht="17.25" customHeight="1">
      <c r="A27" s="140" t="s">
        <v>24</v>
      </c>
      <c r="B27" s="135">
        <f>844+1586</f>
        <v>2430</v>
      </c>
      <c r="C27" s="135">
        <v>2836</v>
      </c>
      <c r="D27" s="149">
        <f t="shared" si="1"/>
        <v>406</v>
      </c>
      <c r="E27" s="140" t="s">
        <v>61</v>
      </c>
      <c r="F27" s="151">
        <f>1736+6400</f>
        <v>8136</v>
      </c>
      <c r="G27" s="151">
        <v>8812</v>
      </c>
      <c r="H27" s="149">
        <f>G27-F27</f>
        <v>676</v>
      </c>
    </row>
    <row r="28" spans="1:8" ht="17.25" customHeight="1">
      <c r="A28" s="131" t="s">
        <v>26</v>
      </c>
      <c r="B28" s="135">
        <f>2832+5420</f>
        <v>8252</v>
      </c>
      <c r="C28" s="135">
        <v>8699</v>
      </c>
      <c r="D28" s="149">
        <f t="shared" si="1"/>
        <v>447</v>
      </c>
      <c r="E28" s="140" t="s">
        <v>33</v>
      </c>
      <c r="F28" s="151">
        <v>105</v>
      </c>
      <c r="G28" s="151"/>
      <c r="H28" s="149">
        <v>-105</v>
      </c>
    </row>
    <row r="29" spans="1:8" ht="17.25" customHeight="1">
      <c r="A29" s="140" t="s">
        <v>28</v>
      </c>
      <c r="B29" s="135">
        <f>350+70</f>
        <v>420</v>
      </c>
      <c r="C29" s="135">
        <v>70</v>
      </c>
      <c r="D29" s="149">
        <f t="shared" si="1"/>
        <v>-350</v>
      </c>
      <c r="E29" s="140" t="s">
        <v>134</v>
      </c>
      <c r="F29" s="151">
        <f>137+297</f>
        <v>434</v>
      </c>
      <c r="G29" s="151">
        <v>472</v>
      </c>
      <c r="H29" s="149">
        <f t="shared" ref="H29:H36" si="2">G29-F29</f>
        <v>38</v>
      </c>
    </row>
    <row r="30" spans="1:8" ht="17.25" customHeight="1">
      <c r="A30" s="140" t="s">
        <v>153</v>
      </c>
      <c r="B30" s="134">
        <v>3165</v>
      </c>
      <c r="C30" s="134">
        <v>3816</v>
      </c>
      <c r="D30" s="149">
        <f t="shared" si="1"/>
        <v>651</v>
      </c>
      <c r="E30" s="131" t="s">
        <v>154</v>
      </c>
      <c r="F30" s="145">
        <v>2268</v>
      </c>
      <c r="G30" s="145">
        <v>2240</v>
      </c>
      <c r="H30" s="149">
        <f t="shared" si="2"/>
        <v>-28</v>
      </c>
    </row>
    <row r="31" spans="1:8" ht="17.25" customHeight="1">
      <c r="A31" s="140" t="s">
        <v>9</v>
      </c>
      <c r="B31" s="135">
        <v>473</v>
      </c>
      <c r="C31" s="135">
        <v>1401</v>
      </c>
      <c r="D31" s="149">
        <f t="shared" si="1"/>
        <v>928</v>
      </c>
      <c r="E31" s="140" t="s">
        <v>10</v>
      </c>
      <c r="F31" s="149">
        <v>2229</v>
      </c>
      <c r="G31" s="149">
        <v>2103</v>
      </c>
      <c r="H31" s="149">
        <f t="shared" si="2"/>
        <v>-126</v>
      </c>
    </row>
    <row r="32" spans="1:8" ht="17.25" customHeight="1">
      <c r="A32" s="140" t="s">
        <v>11</v>
      </c>
      <c r="B32" s="135">
        <v>2672</v>
      </c>
      <c r="C32" s="135">
        <v>2402</v>
      </c>
      <c r="D32" s="149">
        <f t="shared" si="1"/>
        <v>-270</v>
      </c>
      <c r="E32" s="140" t="s">
        <v>12</v>
      </c>
      <c r="F32" s="145">
        <v>27</v>
      </c>
      <c r="G32" s="145">
        <v>87</v>
      </c>
      <c r="H32" s="149">
        <f t="shared" si="2"/>
        <v>60</v>
      </c>
    </row>
    <row r="33" spans="1:254" ht="17.25" customHeight="1">
      <c r="A33" s="140" t="s">
        <v>135</v>
      </c>
      <c r="B33" s="135">
        <v>20</v>
      </c>
      <c r="C33" s="135">
        <v>13</v>
      </c>
      <c r="D33" s="149">
        <f t="shared" si="1"/>
        <v>-7</v>
      </c>
      <c r="E33" s="140" t="s">
        <v>14</v>
      </c>
      <c r="F33" s="145">
        <v>12</v>
      </c>
      <c r="G33" s="145">
        <v>50</v>
      </c>
      <c r="H33" s="149">
        <f t="shared" si="2"/>
        <v>38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</row>
    <row r="34" spans="1:254" ht="17.25" customHeight="1">
      <c r="A34" s="141"/>
      <c r="B34" s="135"/>
      <c r="C34" s="135"/>
      <c r="D34" s="149"/>
      <c r="E34" s="140" t="s">
        <v>156</v>
      </c>
      <c r="F34" s="151">
        <v>39</v>
      </c>
      <c r="G34" s="151">
        <v>41</v>
      </c>
      <c r="H34" s="149">
        <f t="shared" si="2"/>
        <v>2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</row>
    <row r="35" spans="1:254" ht="17.25" customHeight="1">
      <c r="A35" s="140" t="s">
        <v>155</v>
      </c>
      <c r="B35" s="135">
        <v>39</v>
      </c>
      <c r="C35" s="135">
        <v>41</v>
      </c>
      <c r="D35" s="149">
        <f>C35-B35</f>
        <v>2</v>
      </c>
      <c r="E35" s="140" t="s">
        <v>158</v>
      </c>
      <c r="F35" s="145">
        <v>288</v>
      </c>
      <c r="G35" s="145">
        <v>346</v>
      </c>
      <c r="H35" s="149">
        <f t="shared" si="2"/>
        <v>58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</row>
    <row r="36" spans="1:254" ht="17.25" customHeight="1">
      <c r="A36" s="141" t="s">
        <v>157</v>
      </c>
      <c r="B36" s="135">
        <v>288</v>
      </c>
      <c r="C36" s="135">
        <v>346</v>
      </c>
      <c r="D36" s="149">
        <f>C36-B36</f>
        <v>58</v>
      </c>
      <c r="E36" s="141" t="s">
        <v>159</v>
      </c>
      <c r="F36" s="146">
        <v>1296</v>
      </c>
      <c r="G36" s="146">
        <v>98</v>
      </c>
      <c r="H36" s="149">
        <f t="shared" si="2"/>
        <v>-1198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</row>
    <row r="37" spans="1:254" ht="17.25" customHeight="1">
      <c r="A37" s="141" t="s">
        <v>159</v>
      </c>
      <c r="B37" s="136">
        <v>1296</v>
      </c>
      <c r="C37" s="136">
        <v>1740</v>
      </c>
      <c r="D37" s="149">
        <f>C37-B37</f>
        <v>444</v>
      </c>
      <c r="E37" s="141"/>
      <c r="F37" s="145"/>
      <c r="G37" s="145"/>
      <c r="H37" s="149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</row>
    <row r="38" spans="1:254" ht="17.25" customHeight="1">
      <c r="A38" s="141"/>
      <c r="B38" s="137"/>
      <c r="C38" s="137"/>
      <c r="D38" s="149"/>
      <c r="E38" s="141"/>
      <c r="F38" s="146"/>
      <c r="G38" s="146"/>
      <c r="H38" s="149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</row>
    <row r="39" spans="1:254" ht="17.25" customHeight="1">
      <c r="A39" s="142" t="s">
        <v>53</v>
      </c>
      <c r="B39" s="123">
        <v>26473</v>
      </c>
      <c r="C39" s="123">
        <v>30713</v>
      </c>
      <c r="D39" s="122">
        <f>C39-B39</f>
        <v>4240</v>
      </c>
      <c r="E39" s="142" t="s">
        <v>54</v>
      </c>
      <c r="F39" s="121">
        <v>21869</v>
      </c>
      <c r="G39" s="121">
        <v>23991</v>
      </c>
      <c r="H39" s="122">
        <f>G39-F39</f>
        <v>2122</v>
      </c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</row>
    <row r="40" spans="1:254" ht="17.25" customHeight="1">
      <c r="A40" s="142"/>
      <c r="B40" s="45"/>
      <c r="C40" s="45"/>
      <c r="D40" s="122"/>
      <c r="E40" s="142" t="s">
        <v>162</v>
      </c>
      <c r="F40" s="121">
        <v>4604</v>
      </c>
      <c r="G40" s="121">
        <v>6722</v>
      </c>
      <c r="H40" s="122">
        <f>G40-F40</f>
        <v>2118</v>
      </c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</row>
    <row r="41" spans="1:254" ht="17.25" customHeight="1">
      <c r="A41" s="142" t="s">
        <v>163</v>
      </c>
      <c r="B41" s="45">
        <v>21285</v>
      </c>
      <c r="C41" s="45">
        <v>27278</v>
      </c>
      <c r="D41" s="122">
        <f>C41-B41</f>
        <v>5993</v>
      </c>
      <c r="E41" s="142" t="s">
        <v>164</v>
      </c>
      <c r="F41" s="121">
        <v>25889</v>
      </c>
      <c r="G41" s="121">
        <v>34000</v>
      </c>
      <c r="H41" s="122">
        <f>G41-F41</f>
        <v>8111</v>
      </c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</row>
    <row r="42" spans="1:254" ht="17.25" customHeight="1">
      <c r="A42" s="142"/>
      <c r="B42" s="45"/>
      <c r="C42" s="45"/>
      <c r="D42" s="122"/>
      <c r="E42" s="142"/>
      <c r="F42" s="121"/>
      <c r="G42" s="121"/>
      <c r="H42" s="122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</row>
    <row r="43" spans="1:254" ht="17.25" customHeight="1">
      <c r="A43" s="142"/>
      <c r="B43" s="45"/>
      <c r="C43" s="45"/>
      <c r="D43" s="122"/>
      <c r="E43" s="143"/>
      <c r="F43" s="147"/>
      <c r="G43" s="147"/>
      <c r="H43" s="122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6"/>
      <c r="IP43" s="126"/>
      <c r="IQ43" s="126"/>
      <c r="IR43" s="126"/>
      <c r="IS43" s="126"/>
      <c r="IT43" s="126"/>
    </row>
    <row r="44" spans="1:254" ht="17.25" customHeight="1">
      <c r="A44" s="143" t="s">
        <v>160</v>
      </c>
      <c r="B44" s="152">
        <f>B39+B41</f>
        <v>47758</v>
      </c>
      <c r="C44" s="152">
        <f>C39+C41</f>
        <v>57991</v>
      </c>
      <c r="D44" s="122">
        <f>C44-B44</f>
        <v>10233</v>
      </c>
      <c r="E44" s="143" t="s">
        <v>161</v>
      </c>
      <c r="F44" s="152">
        <f>F39+F41</f>
        <v>47758</v>
      </c>
      <c r="G44" s="152">
        <f>G39+G41</f>
        <v>57991</v>
      </c>
      <c r="H44" s="122">
        <f>H39+H41</f>
        <v>10233</v>
      </c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  <c r="IR44" s="126"/>
      <c r="IS44" s="126"/>
      <c r="IT44" s="126"/>
    </row>
  </sheetData>
  <mergeCells count="4">
    <mergeCell ref="A1:H1"/>
    <mergeCell ref="A2:B2"/>
    <mergeCell ref="A3:D3"/>
    <mergeCell ref="E3:H3"/>
  </mergeCells>
  <phoneticPr fontId="46" type="noConversion"/>
  <printOptions horizontalCentered="1" verticalCentered="1"/>
  <pageMargins left="0.19685039370078741" right="0" top="0.15748031496062992" bottom="0.35433070866141736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0"/>
  <sheetViews>
    <sheetView zoomScaleSheetLayoutView="100" workbookViewId="0">
      <selection activeCell="G18" sqref="G17:G18"/>
    </sheetView>
  </sheetViews>
  <sheetFormatPr defaultColWidth="9" defaultRowHeight="14.25"/>
  <cols>
    <col min="1" max="1" width="31.875" style="25" customWidth="1"/>
    <col min="2" max="2" width="8.5" style="98" customWidth="1"/>
    <col min="3" max="3" width="29.625" style="25" customWidth="1"/>
    <col min="4" max="4" width="8.875" style="96" customWidth="1"/>
  </cols>
  <sheetData>
    <row r="1" spans="1:4" ht="21" customHeight="1">
      <c r="A1" s="156" t="s">
        <v>86</v>
      </c>
      <c r="B1" s="156"/>
      <c r="C1" s="156"/>
      <c r="D1" s="156"/>
    </row>
    <row r="2" spans="1:4">
      <c r="A2" s="157"/>
      <c r="B2" s="157"/>
      <c r="C2" s="178" t="s">
        <v>143</v>
      </c>
      <c r="D2" s="178"/>
    </row>
    <row r="3" spans="1:4" ht="18.75" customHeight="1">
      <c r="A3" s="158" t="s">
        <v>2</v>
      </c>
      <c r="B3" s="177"/>
      <c r="C3" s="172" t="s">
        <v>3</v>
      </c>
      <c r="D3" s="172"/>
    </row>
    <row r="4" spans="1:4" ht="27.75" customHeight="1">
      <c r="A4" s="108" t="s">
        <v>5</v>
      </c>
      <c r="B4" s="104" t="s">
        <v>88</v>
      </c>
      <c r="C4" s="108" t="s">
        <v>5</v>
      </c>
      <c r="D4" s="105" t="s">
        <v>88</v>
      </c>
    </row>
    <row r="5" spans="1:4" ht="16.5" customHeight="1">
      <c r="A5" s="107" t="s">
        <v>7</v>
      </c>
      <c r="B5" s="100">
        <v>8596</v>
      </c>
      <c r="C5" s="107" t="s">
        <v>8</v>
      </c>
      <c r="D5" s="100">
        <v>8596</v>
      </c>
    </row>
    <row r="6" spans="1:4" ht="16.5" customHeight="1">
      <c r="A6" s="109" t="s">
        <v>9</v>
      </c>
      <c r="B6" s="113">
        <v>5677</v>
      </c>
      <c r="C6" s="109" t="s">
        <v>10</v>
      </c>
      <c r="D6" s="113">
        <v>8596</v>
      </c>
    </row>
    <row r="7" spans="1:4" ht="16.5" customHeight="1">
      <c r="A7" s="109" t="s">
        <v>11</v>
      </c>
      <c r="B7" s="113">
        <v>2914</v>
      </c>
      <c r="C7" s="109" t="s">
        <v>12</v>
      </c>
      <c r="D7" s="113"/>
    </row>
    <row r="8" spans="1:4" ht="16.5" customHeight="1">
      <c r="A8" s="109" t="s">
        <v>13</v>
      </c>
      <c r="B8" s="113">
        <v>5</v>
      </c>
      <c r="C8" s="109" t="s">
        <v>14</v>
      </c>
      <c r="D8" s="113"/>
    </row>
    <row r="9" spans="1:4" ht="16.5" customHeight="1">
      <c r="A9" s="109" t="s">
        <v>15</v>
      </c>
      <c r="B9" s="112">
        <v>412</v>
      </c>
      <c r="C9" s="109" t="s">
        <v>16</v>
      </c>
      <c r="D9" s="113"/>
    </row>
    <row r="10" spans="1:4" ht="16.5" customHeight="1">
      <c r="A10" s="109" t="s">
        <v>17</v>
      </c>
      <c r="B10" s="113">
        <v>61</v>
      </c>
      <c r="C10" s="109" t="s">
        <v>18</v>
      </c>
      <c r="D10" s="112">
        <v>475</v>
      </c>
    </row>
    <row r="11" spans="1:4" ht="16.5" customHeight="1">
      <c r="A11" s="109" t="s">
        <v>19</v>
      </c>
      <c r="B11" s="113"/>
      <c r="C11" s="109" t="s">
        <v>20</v>
      </c>
      <c r="D11" s="113">
        <v>350</v>
      </c>
    </row>
    <row r="12" spans="1:4" ht="16.5" customHeight="1">
      <c r="A12" s="109" t="s">
        <v>56</v>
      </c>
      <c r="B12" s="113">
        <v>1</v>
      </c>
      <c r="C12" s="109" t="s">
        <v>22</v>
      </c>
      <c r="D12" s="113">
        <v>105</v>
      </c>
    </row>
    <row r="13" spans="1:4" ht="16.5" customHeight="1">
      <c r="A13" s="103" t="s">
        <v>144</v>
      </c>
      <c r="B13" s="99">
        <v>350</v>
      </c>
      <c r="C13" s="109" t="s">
        <v>14</v>
      </c>
      <c r="D13" s="113">
        <v>2</v>
      </c>
    </row>
    <row r="14" spans="1:4" ht="16.5" customHeight="1">
      <c r="A14" s="109" t="s">
        <v>23</v>
      </c>
      <c r="B14" s="112">
        <v>3883</v>
      </c>
      <c r="C14" s="109" t="s">
        <v>25</v>
      </c>
      <c r="D14" s="113">
        <v>12</v>
      </c>
    </row>
    <row r="15" spans="1:4" ht="16.5" customHeight="1">
      <c r="A15" s="109" t="s">
        <v>24</v>
      </c>
      <c r="B15" s="113">
        <v>3740</v>
      </c>
      <c r="C15" s="109" t="s">
        <v>145</v>
      </c>
      <c r="D15" s="113">
        <v>6</v>
      </c>
    </row>
    <row r="16" spans="1:4" ht="16.5" customHeight="1">
      <c r="A16" s="109" t="s">
        <v>26</v>
      </c>
      <c r="B16" s="113">
        <v>143</v>
      </c>
      <c r="C16" s="109" t="s">
        <v>29</v>
      </c>
      <c r="D16" s="112">
        <v>2716</v>
      </c>
    </row>
    <row r="17" spans="1:4" ht="16.5" customHeight="1">
      <c r="A17" s="109" t="s">
        <v>28</v>
      </c>
      <c r="B17" s="113"/>
      <c r="C17" s="109" t="s">
        <v>61</v>
      </c>
      <c r="D17" s="113">
        <v>2186</v>
      </c>
    </row>
    <row r="18" spans="1:4" ht="16.5" customHeight="1">
      <c r="A18" s="109" t="s">
        <v>30</v>
      </c>
      <c r="B18" s="112">
        <v>173.2</v>
      </c>
      <c r="C18" s="109" t="s">
        <v>33</v>
      </c>
      <c r="D18" s="113">
        <v>530</v>
      </c>
    </row>
    <row r="19" spans="1:4" ht="16.5" customHeight="1">
      <c r="A19" s="109" t="s">
        <v>32</v>
      </c>
      <c r="B19" s="113"/>
      <c r="C19" s="109" t="s">
        <v>35</v>
      </c>
      <c r="D19" s="113"/>
    </row>
    <row r="20" spans="1:4" ht="16.5" customHeight="1">
      <c r="A20" s="109" t="s">
        <v>34</v>
      </c>
      <c r="B20" s="113">
        <v>173.2</v>
      </c>
      <c r="C20" s="109" t="s">
        <v>37</v>
      </c>
      <c r="D20" s="112">
        <v>173.2</v>
      </c>
    </row>
    <row r="21" spans="1:4" ht="16.5" customHeight="1">
      <c r="A21" s="109" t="s">
        <v>36</v>
      </c>
      <c r="B21" s="113"/>
      <c r="C21" s="109" t="s">
        <v>39</v>
      </c>
      <c r="D21" s="113">
        <v>173.2</v>
      </c>
    </row>
    <row r="22" spans="1:4" ht="16.5" customHeight="1">
      <c r="A22" s="109" t="s">
        <v>38</v>
      </c>
      <c r="B22" s="112">
        <v>101</v>
      </c>
      <c r="C22" s="109" t="s">
        <v>41</v>
      </c>
      <c r="D22" s="113"/>
    </row>
    <row r="23" spans="1:4" ht="16.5" customHeight="1">
      <c r="A23" s="109" t="s">
        <v>40</v>
      </c>
      <c r="B23" s="113">
        <v>100</v>
      </c>
      <c r="C23" s="109" t="s">
        <v>43</v>
      </c>
      <c r="D23" s="112">
        <v>22</v>
      </c>
    </row>
    <row r="24" spans="1:4" ht="16.5" customHeight="1">
      <c r="A24" s="109" t="s">
        <v>42</v>
      </c>
      <c r="B24" s="113"/>
      <c r="C24" s="109" t="s">
        <v>45</v>
      </c>
      <c r="D24" s="113">
        <v>15</v>
      </c>
    </row>
    <row r="25" spans="1:4" ht="16.5" customHeight="1">
      <c r="A25" s="109" t="s">
        <v>44</v>
      </c>
      <c r="B25" s="113">
        <v>1</v>
      </c>
      <c r="C25" s="109" t="s">
        <v>46</v>
      </c>
      <c r="D25" s="113">
        <v>7</v>
      </c>
    </row>
    <row r="26" spans="1:4" ht="16.5" customHeight="1">
      <c r="A26" s="77" t="s">
        <v>136</v>
      </c>
      <c r="B26" s="112">
        <v>11605</v>
      </c>
      <c r="C26" s="77" t="s">
        <v>137</v>
      </c>
      <c r="D26" s="112">
        <v>9284</v>
      </c>
    </row>
    <row r="27" spans="1:4" ht="16.5" customHeight="1">
      <c r="A27" s="109" t="s">
        <v>24</v>
      </c>
      <c r="B27" s="113">
        <v>2836</v>
      </c>
      <c r="C27" s="109" t="s">
        <v>61</v>
      </c>
      <c r="D27" s="113">
        <v>8812</v>
      </c>
    </row>
    <row r="28" spans="1:4" ht="16.5" customHeight="1">
      <c r="A28" s="109" t="s">
        <v>26</v>
      </c>
      <c r="B28" s="113">
        <v>8699</v>
      </c>
      <c r="C28" s="109" t="s">
        <v>33</v>
      </c>
      <c r="D28" s="97"/>
    </row>
    <row r="29" spans="1:4" ht="16.5" customHeight="1">
      <c r="A29" s="109" t="s">
        <v>28</v>
      </c>
      <c r="B29" s="113">
        <v>70</v>
      </c>
      <c r="C29" s="109" t="s">
        <v>134</v>
      </c>
      <c r="D29" s="113">
        <v>472</v>
      </c>
    </row>
    <row r="30" spans="1:4" ht="16.5" customHeight="1">
      <c r="A30" s="77" t="s">
        <v>97</v>
      </c>
      <c r="B30" s="112">
        <v>3816</v>
      </c>
      <c r="C30" s="109" t="s">
        <v>117</v>
      </c>
      <c r="D30" s="112">
        <v>2240</v>
      </c>
    </row>
    <row r="31" spans="1:4" ht="16.5" customHeight="1">
      <c r="A31" s="109" t="s">
        <v>9</v>
      </c>
      <c r="B31" s="113">
        <v>1401</v>
      </c>
      <c r="C31" s="109" t="s">
        <v>10</v>
      </c>
      <c r="D31" s="113">
        <v>2103</v>
      </c>
    </row>
    <row r="32" spans="1:4" ht="16.5" customHeight="1">
      <c r="A32" s="109" t="s">
        <v>11</v>
      </c>
      <c r="B32" s="113">
        <v>2402</v>
      </c>
      <c r="C32" s="109" t="s">
        <v>146</v>
      </c>
      <c r="D32" s="113">
        <v>87</v>
      </c>
    </row>
    <row r="33" spans="1:4" ht="16.5" customHeight="1">
      <c r="A33" s="109" t="s">
        <v>135</v>
      </c>
      <c r="B33" s="113">
        <v>13</v>
      </c>
      <c r="C33" s="109" t="s">
        <v>14</v>
      </c>
      <c r="D33" s="113">
        <v>50</v>
      </c>
    </row>
    <row r="34" spans="1:4" ht="16.5" customHeight="1">
      <c r="A34" s="77" t="s">
        <v>138</v>
      </c>
      <c r="B34" s="112">
        <v>41</v>
      </c>
      <c r="C34" s="109" t="s">
        <v>141</v>
      </c>
      <c r="D34" s="112">
        <v>41</v>
      </c>
    </row>
    <row r="35" spans="1:4" ht="16.5" customHeight="1">
      <c r="A35" s="110" t="s">
        <v>139</v>
      </c>
      <c r="B35" s="112">
        <v>346</v>
      </c>
      <c r="C35" s="109" t="s">
        <v>142</v>
      </c>
      <c r="D35" s="112">
        <v>346</v>
      </c>
    </row>
    <row r="36" spans="1:4" ht="16.5" customHeight="1">
      <c r="A36" s="110" t="s">
        <v>140</v>
      </c>
      <c r="B36" s="112">
        <v>1740</v>
      </c>
      <c r="C36" s="110" t="s">
        <v>140</v>
      </c>
      <c r="D36" s="112">
        <v>98</v>
      </c>
    </row>
    <row r="37" spans="1:4" s="106" customFormat="1" ht="18.75" customHeight="1">
      <c r="A37" s="50" t="s">
        <v>53</v>
      </c>
      <c r="B37" s="30">
        <v>30713</v>
      </c>
      <c r="C37" s="50" t="s">
        <v>54</v>
      </c>
      <c r="D37" s="30">
        <f>D36+D35+D34+D30+D26+D20+D16+D10+D5+D23</f>
        <v>23991.200000000001</v>
      </c>
    </row>
    <row r="38" spans="1:4" s="106" customFormat="1" ht="16.5" customHeight="1">
      <c r="A38" s="101"/>
      <c r="B38" s="30"/>
      <c r="C38" s="52" t="s">
        <v>83</v>
      </c>
      <c r="D38" s="30">
        <f>B37-D37</f>
        <v>6721.7999999999993</v>
      </c>
    </row>
    <row r="39" spans="1:4" s="106" customFormat="1" ht="16.5" customHeight="1">
      <c r="A39" s="50" t="s">
        <v>84</v>
      </c>
      <c r="B39" s="30">
        <v>27278</v>
      </c>
      <c r="C39" s="50" t="s">
        <v>82</v>
      </c>
      <c r="D39" s="30">
        <f>B39+D38</f>
        <v>33999.800000000003</v>
      </c>
    </row>
    <row r="40" spans="1:4" s="106" customFormat="1" ht="16.5" customHeight="1">
      <c r="A40" s="111" t="s">
        <v>130</v>
      </c>
      <c r="B40" s="69">
        <f>B39+B37</f>
        <v>57991</v>
      </c>
      <c r="C40" s="111" t="s">
        <v>131</v>
      </c>
      <c r="D40" s="69">
        <f>D39+D37</f>
        <v>57991</v>
      </c>
    </row>
  </sheetData>
  <mergeCells count="5">
    <mergeCell ref="A1:D1"/>
    <mergeCell ref="A2:B2"/>
    <mergeCell ref="A3:B3"/>
    <mergeCell ref="C3:D3"/>
    <mergeCell ref="C2:D2"/>
  </mergeCells>
  <phoneticPr fontId="46" type="noConversion"/>
  <pageMargins left="0.55118110236220474" right="0.55118110236220474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企业养老保险基金</vt:lpstr>
      <vt:lpstr>机关事业单位养老保险基金</vt:lpstr>
      <vt:lpstr>失业保险</vt:lpstr>
      <vt:lpstr>城镇职工医疗保险</vt:lpstr>
      <vt:lpstr>工伤保险</vt:lpstr>
      <vt:lpstr>生育保险</vt:lpstr>
      <vt:lpstr>城乡居民医疗保险基金</vt:lpstr>
      <vt:lpstr>城乡居民养老保险</vt:lpstr>
      <vt:lpstr>大病基金</vt:lpstr>
      <vt:lpstr>公务员医疗补助</vt:lpstr>
      <vt:lpstr>职业年金</vt:lpstr>
      <vt:lpstr>Sheet1</vt:lpstr>
      <vt:lpstr>Sheet12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cp:revision/>
  <cp:lastPrinted>2017-03-03T07:43:32Z</cp:lastPrinted>
  <dcterms:created xsi:type="dcterms:W3CDTF">2014-12-18T07:56:28Z</dcterms:created>
  <dcterms:modified xsi:type="dcterms:W3CDTF">2017-03-20T08:10:25Z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